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450" windowHeight="11580" activeTab="5"/>
  </bookViews>
  <sheets>
    <sheet name="ФХД" sheetId="1" r:id="rId1"/>
    <sheet name=" показатели сост" sheetId="2" r:id="rId2"/>
    <sheet name="доходы расходы" sheetId="3" r:id="rId3"/>
    <sheet name="закупки" sheetId="4" r:id="rId4"/>
    <sheet name="обоснов.бюджет" sheetId="5" r:id="rId5"/>
    <sheet name="обоснов.внеб." sheetId="6" r:id="rId6"/>
  </sheets>
  <definedNames>
    <definedName name="_xlnm.Print_Area" localSheetId="1">' показатели сост'!$A$1:$EY$38</definedName>
    <definedName name="_xlnm.Print_Area" localSheetId="0">'ФХД'!$A$1:$FH$43</definedName>
  </definedNames>
  <calcPr fullCalcOnLoad="1"/>
</workbook>
</file>

<file path=xl/sharedStrings.xml><?xml version="1.0" encoding="utf-8"?>
<sst xmlns="http://schemas.openxmlformats.org/spreadsheetml/2006/main" count="445" uniqueCount="260">
  <si>
    <t>Наименование показателя</t>
  </si>
  <si>
    <t>"</t>
  </si>
  <si>
    <t xml:space="preserve"> г.</t>
  </si>
  <si>
    <t>План финансово-хозяйственной деятельности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</si>
  <si>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</si>
  <si>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</si>
  <si>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</si>
  <si>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</si>
  <si>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</si>
  <si>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</si>
  <si>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</si>
  <si>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</si>
  <si>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(наименование должности лица, утверждающего документ)</t>
  </si>
  <si>
    <t>Форма по КФД</t>
  </si>
  <si>
    <t>ИНН/КПП</t>
  </si>
  <si>
    <t>383</t>
  </si>
  <si>
    <t>из них:</t>
  </si>
  <si>
    <t>в том числе:</t>
  </si>
  <si>
    <t>90310164</t>
  </si>
  <si>
    <t>Поступления, всего</t>
  </si>
  <si>
    <t>130</t>
  </si>
  <si>
    <t>180</t>
  </si>
  <si>
    <t>Выплаты, всего</t>
  </si>
  <si>
    <t>Код субсидии</t>
  </si>
  <si>
    <t>00000002</t>
  </si>
  <si>
    <t>00000000</t>
  </si>
  <si>
    <t>Поступления от иной, приносящей доход деятельности</t>
  </si>
  <si>
    <t>Оплата труда и начисления на выплаты по оплате труда, всего</t>
  </si>
  <si>
    <t>Заработная плата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</si>
  <si>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</si>
  <si>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</si>
  <si>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</si>
  <si>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</si>
  <si>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</si>
  <si>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</si>
  <si>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</si>
  <si>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</si>
  <si>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 xml:space="preserve">Наименование муниципального
бюджетного учреждения
(подразделения)
</t>
  </si>
  <si>
    <t>по РУБН/НУБП</t>
  </si>
  <si>
    <t>по ОКВ</t>
  </si>
  <si>
    <t>643</t>
  </si>
  <si>
    <t xml:space="preserve">Наименование органа, осуществляющего
функции и полномочия учредителя
</t>
  </si>
  <si>
    <t xml:space="preserve">Адрес фактического местонахождения
муниципального бюджетного
учреждения (подразделения)
</t>
  </si>
  <si>
    <t>I. Сведения о деятельности муниципального бюджетного учреждения</t>
  </si>
  <si>
    <t>Код строки</t>
  </si>
  <si>
    <t>Код по бюджетной классификации Российской Федерации</t>
  </si>
  <si>
    <t>Объем финансового обеспечения, руб (с точностью до двух знаков после запятой - 0,00)</t>
  </si>
  <si>
    <t>всего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</si>
  <si>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</si>
  <si>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</si>
  <si>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</si>
  <si>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</si>
  <si>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их них гранты</t>
  </si>
  <si>
    <t>244</t>
  </si>
  <si>
    <t>111</t>
  </si>
  <si>
    <t>119</t>
  </si>
  <si>
    <t>851</t>
  </si>
  <si>
    <t>Остаток средств на начало года</t>
  </si>
  <si>
    <t/>
  </si>
  <si>
    <t>500</t>
  </si>
  <si>
    <t>X</t>
  </si>
  <si>
    <t>Отраслевой код</t>
  </si>
  <si>
    <t>операции
по лицевым счетам, открытым
в органах Федерального казначейства</t>
  </si>
  <si>
    <t>852</t>
  </si>
  <si>
    <t>Остаток средств на конец года</t>
  </si>
  <si>
    <t>600</t>
  </si>
  <si>
    <t>493Р0865</t>
  </si>
  <si>
    <t>17</t>
  </si>
  <si>
    <t>комитет культуры и молодежной политики Администрации Великого Новгорода</t>
  </si>
  <si>
    <t>Услуги по ведению бухгалтерского учета и налогообложения; услуги по составлению бухгалтерской, налоговой, статистической и иной установленной отчетности по договорам юридическими лицами, сверх установленного муниципального задания; оказаниу аудиторских и консультационных услуг; выполнение компьютерных работ (набор текста с форматированием, верстка текста, создание макета, сканирование текста); изготовление документальных копий на копировально-множительных аппаратах.</t>
  </si>
  <si>
    <t>на 2017 год и плановый период 2018 и 2019 годов</t>
  </si>
  <si>
    <t xml:space="preserve">Общая балансовая стоимость недвижимого имущества на 01.01.2017 г., приобретенного Учреждением за счет выделенных собственником имущества средств - </t>
  </si>
  <si>
    <t xml:space="preserve">Общая балансовая стоимость недвижимого имущества на 01.01.2017 г., приобретенного Учреждением за счет вдоходов, полученных от иной приносящей доход деятельности - </t>
  </si>
  <si>
    <t xml:space="preserve">в т.ч. </t>
  </si>
  <si>
    <t xml:space="preserve"> на 01 января 2017 г.</t>
  </si>
  <si>
    <t>Сумма, тыс.руб.</t>
  </si>
  <si>
    <t>1. Нефинансовые активы, всего:</t>
  </si>
  <si>
    <t>1.1. Общая балансовая стоимость недвижимого муниципального имущества, всего</t>
  </si>
  <si>
    <t xml:space="preserve">                                    Т.В. Гончарова</t>
  </si>
  <si>
    <t>1.1.1. Стоимость имущества, закрепленного собственником имущества за муниципальным учреждением на праве оперативного управления</t>
  </si>
  <si>
    <t>1.1.2. Стоимость имущества, приобретенного муниципальным учреждением за счет выделенных собственником имущества учреждения средств</t>
  </si>
  <si>
    <t>1.1.3. Стоимость имущества, приобретенного муниципальным учреждением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</si>
  <si>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</si>
  <si>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</si>
  <si>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</si>
  <si>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</si>
  <si>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</t>
  </si>
  <si>
    <t>2.1. Денежные средства учреждения, всего</t>
  </si>
  <si>
    <t>2.1.1. Денежные средства учреждения на счетах</t>
  </si>
  <si>
    <t>2.2. Денежные средства учреждения, размещенные на депозиты в кредитной организации</t>
  </si>
  <si>
    <t>2.2.1.</t>
  </si>
  <si>
    <t>2.3. Иные финансовые инструменты</t>
  </si>
  <si>
    <t xml:space="preserve">2.3.1. </t>
  </si>
  <si>
    <t>2.4. Дебиторская задолженность по доходам, полученным за счет средств муниципального бюджета, всего</t>
  </si>
  <si>
    <t>2.5. Дебиторская задолженность по доходам от платной и иной приносящей доход деятельности, всего</t>
  </si>
  <si>
    <t>2.6. Дебиторская задолженность по выданным авансам, полученным за счет средств муниципального бюджета, всего</t>
  </si>
  <si>
    <t>2.7. Дебиторская задолженность по выданным авансамза счет доходов, полученных от платной и иной приносящей доход деятельности, всего</t>
  </si>
  <si>
    <t>III. Обязательства, всего</t>
  </si>
  <si>
    <t>3.1. Долговые обязательства</t>
  </si>
  <si>
    <t>3.2. Кредиторская задолженность, всего</t>
  </si>
  <si>
    <t>3.2.1. Просроченная кредиторская задолженность</t>
  </si>
  <si>
    <t>3.3. Кредиторская задолженность по расчетам с поставщиками и подрядчиками за счет средтсв муниципального бюджета, всего</t>
  </si>
  <si>
    <t>3.4. Кредиторская задолженность по расчетам с поставщиками и подрядчиками за счет доходов, полученных от платной и иной приносящей доход деятельности, свего</t>
  </si>
  <si>
    <t>Х</t>
  </si>
  <si>
    <t>Объем финансового обеспечения, очередной финансовый год, руб.</t>
  </si>
  <si>
    <t>Сумма возврата дебиторской задолженности прошлых лет</t>
  </si>
  <si>
    <t>субсидия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</si>
  <si>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</si>
  <si>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операции
по счетам, открытым
в кредитных организациях
в иностранной валюте</t>
  </si>
  <si>
    <t>Расходы на закупку товаров, работ и услуг, всего</t>
  </si>
  <si>
    <t>Приобретение основных средств</t>
  </si>
  <si>
    <t>Приобретение материальных запасов</t>
  </si>
  <si>
    <t xml:space="preserve">I. Показатели финансового состояния учреждения </t>
  </si>
  <si>
    <t>Год начала закупки</t>
  </si>
  <si>
    <t>Сумма выплат по расходам на закупку товаров, работ и услуг, руб  (с точностью до двух знаков после запятой - 0,00)</t>
  </si>
  <si>
    <t>всего на закупки</t>
  </si>
  <si>
    <t>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</si>
  <si>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№ 223-ФЗ "О закупках товаров, работ, услуг отдельными видами юридических лиц"</t>
  </si>
  <si>
    <t xml:space="preserve"> На 2017г. очередной финансовый год</t>
  </si>
  <si>
    <t xml:space="preserve"> На 2018г. 1-ый год планового периода</t>
  </si>
  <si>
    <t xml:space="preserve"> На 2019г. 2-ой год планового периода</t>
  </si>
  <si>
    <t>Сумма (руб., с точностью до двух знаков после запятой - 0,00)</t>
  </si>
  <si>
    <t>010</t>
  </si>
  <si>
    <t>020</t>
  </si>
  <si>
    <t>Поступление</t>
  </si>
  <si>
    <t>030</t>
  </si>
  <si>
    <t>Выбытие</t>
  </si>
  <si>
    <t>040</t>
  </si>
  <si>
    <t>Сумма (тыс. руб.)</t>
  </si>
  <si>
    <t>Объем публичных обязательств, всего</t>
  </si>
  <si>
    <t>III. Сведения о средствах, поступающих во временное распоряжение учреждения (подразделения) 
на 12 января 2017г.</t>
  </si>
  <si>
    <t>IV. Справочная информация</t>
  </si>
  <si>
    <t>В том числе:на оплату контрактов, заключенных до начала очередного финансового года:</t>
  </si>
  <si>
    <t>0001</t>
  </si>
  <si>
    <t>1001</t>
  </si>
  <si>
    <t>На закупку товаров, работ, услуг по году начала закупки</t>
  </si>
  <si>
    <t>2001</t>
  </si>
  <si>
    <t>Выплаты по расходам на закупку товаров, работ, услуг всего:</t>
  </si>
  <si>
    <t>услуги связи</t>
  </si>
  <si>
    <t>прочие работы, услуги</t>
  </si>
  <si>
    <t>работы, услуги по содержанию имущества</t>
  </si>
  <si>
    <t>прочие расходы</t>
  </si>
  <si>
    <t>приобретение основных средств</t>
  </si>
  <si>
    <t>приобретение материальных запасов</t>
  </si>
  <si>
    <t>транспортные услуги</t>
  </si>
  <si>
    <t>_________________</t>
  </si>
  <si>
    <t>Руководитель муниципального учреждения</t>
  </si>
  <si>
    <t>(уполномоченное лицо)</t>
  </si>
  <si>
    <t>_______________________</t>
  </si>
  <si>
    <t>(главный бухгалтер учреждения)</t>
  </si>
  <si>
    <t>Исполнитель</t>
  </si>
  <si>
    <t>(должность)</t>
  </si>
  <si>
    <t>Расчет (обоснования)</t>
  </si>
  <si>
    <t>к плану финансово-хозяйственной деятельности</t>
  </si>
  <si>
    <t>муниципального учреждения</t>
  </si>
  <si>
    <t>Код видов расходов</t>
  </si>
  <si>
    <t>Источник финансового обеспечения</t>
  </si>
  <si>
    <t>субсидия на выполнение муниципального задания</t>
  </si>
  <si>
    <t>1. Расчеты (обоснования) выплат персоналу (строка 211)</t>
  </si>
  <si>
    <t>1.1. Расчеты (обоснования) расходов на оплату труда</t>
  </si>
  <si>
    <t>№ п/п</t>
  </si>
  <si>
    <t>по тарификационным спискам</t>
  </si>
  <si>
    <t>выплаты стимулирующего и компенсационного характера</t>
  </si>
  <si>
    <t>годовой фонд оплаты</t>
  </si>
  <si>
    <t>Месячный фонд оплаты труда</t>
  </si>
  <si>
    <t>по штатному расписанию (оклады)</t>
  </si>
  <si>
    <t>1.2. Расчеты (обоснования) страховых взносов взносов на обязательное
        страхование в Пенсионный фонд Российской Федерации, в Фонд
        социального страхования Российской Федерации, в Федеральный
                фонд обязательного медицинского страхования</t>
  </si>
  <si>
    <t>Наименование государственного внебюджетного фонда</t>
  </si>
  <si>
    <t>Размер базы для начисления страховых взносов, руб.</t>
  </si>
  <si>
    <t>Сумма взноса, руб.</t>
  </si>
  <si>
    <t>Страховые взносы в Фонд социального страхования Российской Федерации</t>
  </si>
  <si>
    <t>в том числе:
обязательное социальное страхование на случай временной нетрудоспособности и в связи с материнством по ставке 2,9%</t>
  </si>
  <si>
    <t>обязательное социальное страхование от несчастных случаев на производстве и профессиональных заболеваний по ставке 0,2%</t>
  </si>
  <si>
    <t>Страховые взносы в Пенсионный фонд Российской Федерации 22%</t>
  </si>
  <si>
    <t>Страховые взносы в Федеральный фонд обязательного медицинского страхования, всего (по ставке 5,1%)</t>
  </si>
  <si>
    <t>2.1.</t>
  </si>
  <si>
    <t>2.2.</t>
  </si>
  <si>
    <t>Итого:</t>
  </si>
  <si>
    <t>Наименование расходов</t>
  </si>
  <si>
    <t>3. Расчет (обоснование) расходов на закупку товаров, работ, услуг</t>
  </si>
  <si>
    <t>3.1. Расчет (обоснование) расходов на оплату услуг связи</t>
  </si>
  <si>
    <t>Количество номеров</t>
  </si>
  <si>
    <t>Количество платежей в год</t>
  </si>
  <si>
    <t>Стоимость за единицу, руб.</t>
  </si>
  <si>
    <t>Сумма, руб. (гр.3*гр.4*гр.5)</t>
  </si>
  <si>
    <t>х</t>
  </si>
  <si>
    <t>3.2. Расчет (обоснование) транспортных услуг</t>
  </si>
  <si>
    <t>Цена услуги перевозки, руб.</t>
  </si>
  <si>
    <t>Количество услуг перевозки</t>
  </si>
  <si>
    <t>Сумма, руб. (гр.3*гр.4)</t>
  </si>
  <si>
    <t>3.3. Расчет (обоснование) расходов на оплату работ, услуг по содержанию имущества</t>
  </si>
  <si>
    <t>Количество работ (услуг)</t>
  </si>
  <si>
    <t>Стоимость работ (услуг), руб.</t>
  </si>
  <si>
    <t>заправка картриджей</t>
  </si>
  <si>
    <t>3.4. Расчет (обоснование) расходов на оплату прочих работ, услуг</t>
  </si>
  <si>
    <t>Количество договоров</t>
  </si>
  <si>
    <t>Стоимость услуги, руб.</t>
  </si>
  <si>
    <t>Итого</t>
  </si>
  <si>
    <t>3.5. Расчет (обоснование) расходов на приобретение основных средств, материальных запасов</t>
  </si>
  <si>
    <t>Количество</t>
  </si>
  <si>
    <t>Средняя стоимость, руб.</t>
  </si>
  <si>
    <t>приносящая доход деятельность</t>
  </si>
  <si>
    <t>КФСР</t>
  </si>
  <si>
    <t>0804</t>
  </si>
  <si>
    <t>II. Показатели по поступлениям и выплатам учреждения на  2017г.</t>
  </si>
  <si>
    <t>ИО председателя комитета культуры и молодежной политики Администрации Великого Новгорода</t>
  </si>
  <si>
    <t>II.I. Показатели выплат по расходам на закупку товаров, работ, услуг учреждения (подразделения) на  2017г.</t>
  </si>
  <si>
    <t>Муниципальное автономное учреждение культуры "Новгородская Дирекция по организации праздников"</t>
  </si>
  <si>
    <t>173015, г.Великий Новгород, ул.Псковская, 1</t>
  </si>
  <si>
    <t>5321131290/532101001</t>
  </si>
  <si>
    <r>
      <t>1.</t>
    </r>
    <r>
      <rPr>
        <sz val="14"/>
        <rFont val="Times New Roman"/>
        <family val="1"/>
      </rPr>
      <t xml:space="preserve"> Целью деятельности Учреждения является реализация разработанных и утвержденных Учредителем муниципальных заданий в сфере создания объектов исторического и культурного наследия(памятники культуры и истории) муниципального образования - городского округа Великий Новгород, подготовки и проведения центральных мероприятий, посвященных наиболее значимым датам и событиям в истории и жизни  Великого Новгорода, организуемых по решению, с участием или при поддержке Администрации Великого Новгорода, в том числе мероприятий и праздничных салютов, направленных на почитание памяти погибших при защите Отечества, реализация социальных, творческих заказов муниципальных и общественных организаций и учреждений, реализация культурныхпроектов для населения муниципального образования- городского округа  Великий Новгород</t>
    </r>
  </si>
  <si>
    <t>2. Виды деятельности муниципального автономного учреждения - формирование временных творческих коллективов и режиссерско-постановочных групп, разработка сценариев массовых праздников, культурно - развлекательных и просветительских программ, спортивных праздников, организация и проведение массовых праздников,культурно- рзвлекательных и просветительских программ, спортивных праздников; разработка документации, необходимой для проведения праздников; монтаж и эксплуатация театрального, сценического, подъемного, светового, звукового и другого технического оборудования;редакционно - издательская, информационно-рекламная и просветительская деятельность, освещение проводимых мероприятий в СМИ;оказание транспортных услуг;организация услуг по гостиничному размещению;создание и эксплуатация компьютерных баз данных;производство, тиражирование и распространение теле-, видео-,аудио- и кинопродукции;изготовление и реализация печатной и сувенирной продукции;организация работы аттракционов, временных развлекательных площадок,мест общего пользования;организация мест общего пользования (туалеты,  места сбора мусора);организация и сдача в аренду рекламных площадей;торговля покупными товарми, оборудованием, сдача в аренду и прокат оборудования, оказание услуг населению;осуществление функций заказчика при производстве строительных работ по созданию объектов исторического и культурного наследия (памятники культуры и истории).</t>
  </si>
  <si>
    <t>3. Перечень услуг (работ), осуществляемых на платной основе: организация подготовки площадок для совместных проектов; организация участия в проекте "Двор мастеровых";организация выступления артистов на площадках; услуги фотографа на интерактивных площадках;организация информационной поддержки совместных проектов ; услуги по организации участия ы городском праздничном шествии; услуги по предоставлению оборудования;подготовка и проведение мероприятий, согласно технического задания заказчика.</t>
  </si>
  <si>
    <t>4. Общая балансовая стоимость недвижимого имущества на 01.01.2017 г., закрепленного собственником имущества за Учреждением на праве оперативного упраления - 1 055 362,45 руб.</t>
  </si>
  <si>
    <t>5. Общая балансовая стоимость движимого муниципального имущества на 01.01.2017г. - 26739790,74 руб.</t>
  </si>
  <si>
    <t>Балансовая стоимость особо ценного движимого имущества - 22 385 209,32</t>
  </si>
  <si>
    <t>________________Е.А. Баютин____________________</t>
  </si>
  <si>
    <t>Главный бухгалтер</t>
  </si>
  <si>
    <t>________________Т А Пчеленкова____________________</t>
  </si>
  <si>
    <t>___________________________________</t>
  </si>
  <si>
    <t>853</t>
  </si>
  <si>
    <t>610</t>
  </si>
  <si>
    <t>поступления иные субсидии</t>
  </si>
  <si>
    <t>Поступления иные субсидии</t>
  </si>
  <si>
    <t>Поступления от приносящей доход деятельности</t>
  </si>
  <si>
    <t>95717203</t>
  </si>
  <si>
    <t>95717103</t>
  </si>
  <si>
    <t>0801</t>
  </si>
  <si>
    <t>Поступления на выполнение муниципального задания</t>
  </si>
  <si>
    <t>Арендная плата за пользование имуществом</t>
  </si>
  <si>
    <t>0,,</t>
  </si>
  <si>
    <t>арендная плата за пользование имуществом</t>
  </si>
  <si>
    <t>* предусмотрено в муниципальном задании 29,2% вместо 30,2% - 392 800,00 руб.</t>
  </si>
  <si>
    <t xml:space="preserve">интернет </t>
  </si>
  <si>
    <t>предоставление абонентской линии</t>
  </si>
  <si>
    <t>местные соединения</t>
  </si>
  <si>
    <t>сервисные услуги</t>
  </si>
  <si>
    <t>внутризоновые соединения</t>
  </si>
  <si>
    <t>междугородние соединения</t>
  </si>
  <si>
    <t>перевозка ограждений</t>
  </si>
  <si>
    <t>перевозка мебели, реквизит и т.д</t>
  </si>
  <si>
    <t>ремонт оборудования</t>
  </si>
  <si>
    <t>техническую поддержку, сопровождение и обслуживание программы 1-С</t>
  </si>
  <si>
    <t>техническое и творческое обеспечение праздничных мероприятий</t>
  </si>
  <si>
    <t>потребление электроэнергии на мероприятиях</t>
  </si>
  <si>
    <t>подсветка телебашни</t>
  </si>
  <si>
    <t>возмещение расходов по содержанию помещения</t>
  </si>
  <si>
    <t>вывоз мусора и уборка территории праздничных мероприятий</t>
  </si>
  <si>
    <t>приобретение цветов, цветочных корзин и т д для возложения на митингах</t>
  </si>
  <si>
    <t xml:space="preserve">пригласительные билеты, призы </t>
  </si>
  <si>
    <t>Сумма, руб.</t>
  </si>
  <si>
    <t xml:space="preserve">Принтер </t>
  </si>
  <si>
    <t xml:space="preserve">Баннеры </t>
  </si>
  <si>
    <t>афиши</t>
  </si>
  <si>
    <t xml:space="preserve">реквизит для мероприятий </t>
  </si>
  <si>
    <t>расходные материалы для проведения мероприятий</t>
  </si>
  <si>
    <t>элементы праздничного оформления города</t>
  </si>
  <si>
    <t>3.6. Расчет (обоснование) расходов по арендной плате за пользование имуществом</t>
  </si>
  <si>
    <t>аренда МТК</t>
  </si>
  <si>
    <t>аренда площадей для проведения ярмарок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</si>
</sst>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"/>
    <numFmt numFmtId="178" formatCode="0.00000"/>
    <numFmt numFmtId="179" formatCode="0.000"/>
    <numFmt numFmtId="180" formatCode="#,##0.0"/>
    <numFmt numFmtId="181" formatCode="#,##0.000"/>
    <numFmt numFmtId="182" formatCode="#,##0.0000"/>
    <numFmt numFmtId="183" formatCode="#,##0.00000"/>
    <numFmt numFmtId="184" formatCode="#,##0.000000"/>
    <numFmt numFmtId="185" formatCode="#,##0.0000000"/>
  </numFmts>
  <fonts count="48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b/>
      <sz val="13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/>
    </xf>
    <xf numFmtId="0" fontId="3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top" wrapText="1"/>
      <protection/>
    </xf>
    <xf numFmtId="0" fontId="4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49" fontId="1" fillId="0" borderId="0" xfId="0" applyNumberFormat="1" applyFont="1" applyBorder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vertical="top"/>
      <protection/>
    </xf>
    <xf numFmtId="0" fontId="1" fillId="0" borderId="0" xfId="0" applyFont="1" applyBorder="1" applyAlignment="1" applyProtection="1">
      <alignment wrapText="1"/>
      <protection/>
    </xf>
    <xf numFmtId="0" fontId="1" fillId="0" borderId="0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right" wrapText="1"/>
      <protection/>
    </xf>
    <xf numFmtId="0" fontId="1" fillId="0" borderId="0" xfId="0" applyFont="1" applyBorder="1" applyAlignment="1" applyProtection="1">
      <alignment horizontal="left" wrapText="1"/>
      <protection/>
    </xf>
    <xf numFmtId="49" fontId="1" fillId="0" borderId="0" xfId="0" applyNumberFormat="1" applyFont="1" applyBorder="1" applyAlignment="1" applyProtection="1">
      <alignment vertical="center"/>
      <protection/>
    </xf>
    <xf numFmtId="49" fontId="1" fillId="0" borderId="0" xfId="0" applyNumberFormat="1" applyFont="1" applyBorder="1" applyAlignment="1" applyProtection="1">
      <alignment vertical="top"/>
      <protection/>
    </xf>
    <xf numFmtId="49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vertical="center"/>
      <protection/>
    </xf>
    <xf numFmtId="49" fontId="1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left"/>
      <protection/>
    </xf>
    <xf numFmtId="49" fontId="1" fillId="0" borderId="0" xfId="0" applyNumberFormat="1" applyFont="1" applyBorder="1" applyAlignment="1" applyProtection="1">
      <alignment horizontal="center" vertical="top"/>
      <protection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/>
      <protection/>
    </xf>
    <xf numFmtId="49" fontId="7" fillId="0" borderId="11" xfId="0" applyNumberFormat="1" applyFont="1" applyBorder="1" applyAlignment="1" applyProtection="1">
      <alignment horizontal="center" vertical="center" wrapText="1"/>
      <protection/>
    </xf>
    <xf numFmtId="4" fontId="7" fillId="0" borderId="11" xfId="0" applyNumberFormat="1" applyFont="1" applyBorder="1" applyAlignment="1" applyProtection="1">
      <alignment horizontal="center" vertical="center"/>
      <protection/>
    </xf>
    <xf numFmtId="2" fontId="7" fillId="0" borderId="11" xfId="0" applyNumberFormat="1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vertical="top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wrapText="1"/>
      <protection/>
    </xf>
    <xf numFmtId="0" fontId="6" fillId="0" borderId="13" xfId="0" applyFont="1" applyBorder="1" applyAlignment="1" applyProtection="1">
      <alignment horizontal="left"/>
      <protection/>
    </xf>
    <xf numFmtId="0" fontId="7" fillId="0" borderId="12" xfId="0" applyFont="1" applyBorder="1" applyAlignment="1" applyProtection="1">
      <alignment horizontal="center" wrapText="1"/>
      <protection/>
    </xf>
    <xf numFmtId="0" fontId="7" fillId="0" borderId="13" xfId="0" applyFont="1" applyBorder="1" applyAlignment="1" applyProtection="1">
      <alignment vertical="top" wrapText="1"/>
      <protection/>
    </xf>
    <xf numFmtId="0" fontId="7" fillId="3" borderId="10" xfId="0" applyFont="1" applyFill="1" applyBorder="1" applyAlignment="1" applyProtection="1">
      <alignment horizontal="center" vertical="center" wrapText="1"/>
      <protection/>
    </xf>
    <xf numFmtId="49" fontId="7" fillId="3" borderId="11" xfId="0" applyNumberFormat="1" applyFont="1" applyFill="1" applyBorder="1" applyAlignment="1" applyProtection="1">
      <alignment horizontal="center" vertical="center" wrapText="1"/>
      <protection/>
    </xf>
    <xf numFmtId="4" fontId="7" fillId="3" borderId="11" xfId="0" applyNumberFormat="1" applyFont="1" applyFill="1" applyBorder="1" applyAlignment="1" applyProtection="1">
      <alignment horizontal="center" vertical="center"/>
      <protection/>
    </xf>
    <xf numFmtId="49" fontId="7" fillId="0" borderId="11" xfId="0" applyNumberFormat="1" applyFont="1" applyBorder="1" applyAlignment="1" applyProtection="1">
      <alignment horizontal="center" vertical="center" wrapText="1"/>
      <protection/>
    </xf>
    <xf numFmtId="4" fontId="7" fillId="0" borderId="11" xfId="0" applyNumberFormat="1" applyFont="1" applyBorder="1" applyAlignment="1" applyProtection="1">
      <alignment horizontal="center" vertical="center"/>
      <protection/>
    </xf>
    <xf numFmtId="2" fontId="7" fillId="0" borderId="11" xfId="0" applyNumberFormat="1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vertical="top" wrapText="1"/>
      <protection/>
    </xf>
    <xf numFmtId="49" fontId="6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11" xfId="0" applyNumberFormat="1" applyFont="1" applyBorder="1" applyAlignment="1" applyProtection="1">
      <alignment horizontal="center" vertical="center"/>
      <protection/>
    </xf>
    <xf numFmtId="2" fontId="6" fillId="0" borderId="11" xfId="0" applyNumberFormat="1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vertical="top" wrapText="1"/>
      <protection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49" fontId="6" fillId="33" borderId="11" xfId="0" applyNumberFormat="1" applyFont="1" applyFill="1" applyBorder="1" applyAlignment="1" applyProtection="1">
      <alignment horizontal="center" vertical="center" wrapText="1"/>
      <protection/>
    </xf>
    <xf numFmtId="4" fontId="6" fillId="33" borderId="11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49" fontId="7" fillId="0" borderId="11" xfId="0" applyNumberFormat="1" applyFont="1" applyBorder="1" applyAlignment="1" applyProtection="1">
      <alignment horizontal="center" vertical="center"/>
      <protection/>
    </xf>
    <xf numFmtId="4" fontId="7" fillId="0" borderId="11" xfId="0" applyNumberFormat="1" applyFont="1" applyBorder="1" applyAlignment="1" applyProtection="1">
      <alignment horizontal="center" vertical="center" wrapText="1"/>
      <protection/>
    </xf>
    <xf numFmtId="49" fontId="7" fillId="33" borderId="11" xfId="0" applyNumberFormat="1" applyFont="1" applyFill="1" applyBorder="1" applyAlignment="1" applyProtection="1">
      <alignment horizontal="center" vertical="center"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4" fontId="7" fillId="33" borderId="11" xfId="0" applyNumberFormat="1" applyFont="1" applyFill="1" applyBorder="1" applyAlignment="1" applyProtection="1">
      <alignment horizontal="center" vertical="center" wrapText="1"/>
      <protection/>
    </xf>
    <xf numFmtId="49" fontId="7" fillId="3" borderId="11" xfId="0" applyNumberFormat="1" applyFont="1" applyFill="1" applyBorder="1" applyAlignment="1" applyProtection="1">
      <alignment horizontal="center" vertical="center"/>
      <protection/>
    </xf>
    <xf numFmtId="0" fontId="7" fillId="3" borderId="11" xfId="0" applyFont="1" applyFill="1" applyBorder="1" applyAlignment="1" applyProtection="1">
      <alignment horizontal="center" vertical="center" wrapText="1"/>
      <protection/>
    </xf>
    <xf numFmtId="4" fontId="7" fillId="3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4" fontId="7" fillId="0" borderId="0" xfId="0" applyNumberFormat="1" applyFont="1" applyBorder="1" applyAlignment="1" applyProtection="1">
      <alignment horizontal="center" vertical="center" wrapText="1"/>
      <protection/>
    </xf>
    <xf numFmtId="2" fontId="7" fillId="0" borderId="0" xfId="0" applyNumberFormat="1" applyFont="1" applyBorder="1" applyAlignment="1" applyProtection="1">
      <alignment horizontal="center" vertical="center" wrapText="1"/>
      <protection/>
    </xf>
    <xf numFmtId="2" fontId="1" fillId="0" borderId="0" xfId="0" applyNumberFormat="1" applyFont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4" fontId="0" fillId="0" borderId="0" xfId="0" applyNumberFormat="1" applyBorder="1" applyAlignment="1">
      <alignment horizontal="center" wrapText="1"/>
    </xf>
    <xf numFmtId="0" fontId="0" fillId="0" borderId="11" xfId="0" applyFill="1" applyBorder="1" applyAlignment="1">
      <alignment wrapText="1"/>
    </xf>
    <xf numFmtId="0" fontId="0" fillId="0" borderId="0" xfId="0" applyFill="1" applyAlignment="1">
      <alignment wrapText="1"/>
    </xf>
    <xf numFmtId="0" fontId="6" fillId="0" borderId="13" xfId="0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 applyProtection="1">
      <alignment horizontal="left" vertical="top" wrapText="1"/>
      <protection/>
    </xf>
    <xf numFmtId="4" fontId="7" fillId="0" borderId="11" xfId="0" applyNumberFormat="1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left" vertical="top" wrapText="1"/>
      <protection/>
    </xf>
    <xf numFmtId="0" fontId="7" fillId="0" borderId="10" xfId="0" applyFont="1" applyBorder="1" applyAlignment="1" applyProtection="1">
      <alignment horizontal="left" vertical="top" wrapText="1"/>
      <protection/>
    </xf>
    <xf numFmtId="49" fontId="6" fillId="0" borderId="11" xfId="0" applyNumberFormat="1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49" fontId="6" fillId="33" borderId="11" xfId="0" applyNumberFormat="1" applyFont="1" applyFill="1" applyBorder="1" applyAlignment="1" applyProtection="1">
      <alignment horizontal="center" vertical="center" wrapText="1"/>
      <protection/>
    </xf>
    <xf numFmtId="4" fontId="6" fillId="0" borderId="11" xfId="0" applyNumberFormat="1" applyFont="1" applyBorder="1" applyAlignment="1" applyProtection="1">
      <alignment horizontal="center" vertical="center"/>
      <protection/>
    </xf>
    <xf numFmtId="2" fontId="6" fillId="0" borderId="11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left" vertical="top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49" fontId="1" fillId="0" borderId="0" xfId="0" applyNumberFormat="1" applyFont="1" applyBorder="1" applyAlignment="1" applyProtection="1">
      <alignment horizontal="left" vertical="top"/>
      <protection/>
    </xf>
    <xf numFmtId="49" fontId="1" fillId="0" borderId="0" xfId="0" applyNumberFormat="1" applyFont="1" applyBorder="1" applyAlignment="1" applyProtection="1">
      <alignment horizontal="left" vertical="top"/>
      <protection/>
    </xf>
    <xf numFmtId="49" fontId="9" fillId="0" borderId="0" xfId="0" applyNumberFormat="1" applyFont="1" applyFill="1" applyAlignment="1">
      <alignment horizontal="left" vertical="top" wrapText="1"/>
    </xf>
    <xf numFmtId="0" fontId="2" fillId="0" borderId="0" xfId="0" applyFont="1" applyBorder="1" applyAlignment="1" applyProtection="1">
      <alignment horizontal="center"/>
      <protection/>
    </xf>
    <xf numFmtId="2" fontId="9" fillId="0" borderId="0" xfId="0" applyNumberFormat="1" applyFont="1" applyAlignment="1">
      <alignment horizontal="left" vertical="top" wrapText="1"/>
    </xf>
    <xf numFmtId="0" fontId="9" fillId="0" borderId="0" xfId="0" applyNumberFormat="1" applyFont="1" applyFill="1" applyAlignment="1">
      <alignment horizontal="left" vertical="top" wrapText="1"/>
    </xf>
    <xf numFmtId="49" fontId="9" fillId="0" borderId="0" xfId="0" applyNumberFormat="1" applyFont="1" applyAlignment="1">
      <alignment horizontal="left" vertical="top" wrapText="1"/>
    </xf>
    <xf numFmtId="49" fontId="1" fillId="0" borderId="0" xfId="0" applyNumberFormat="1" applyFont="1" applyFill="1" applyAlignment="1">
      <alignment horizontal="left" vertical="top" wrapText="1"/>
    </xf>
    <xf numFmtId="49" fontId="1" fillId="0" borderId="14" xfId="0" applyNumberFormat="1" applyFont="1" applyBorder="1" applyAlignment="1" applyProtection="1">
      <alignment horizontal="center" vertical="center"/>
      <protection/>
    </xf>
    <xf numFmtId="49" fontId="1" fillId="0" borderId="17" xfId="0" applyNumberFormat="1" applyFont="1" applyBorder="1" applyAlignment="1" applyProtection="1">
      <alignment horizontal="center" vertical="center"/>
      <protection/>
    </xf>
    <xf numFmtId="49" fontId="1" fillId="0" borderId="15" xfId="0" applyNumberFormat="1" applyFont="1" applyBorder="1" applyAlignment="1" applyProtection="1">
      <alignment horizontal="center" vertical="center"/>
      <protection/>
    </xf>
    <xf numFmtId="49" fontId="1" fillId="0" borderId="12" xfId="0" applyNumberFormat="1" applyFont="1" applyBorder="1" applyAlignment="1" applyProtection="1">
      <alignment horizontal="center" vertical="center"/>
      <protection/>
    </xf>
    <xf numFmtId="49" fontId="1" fillId="0" borderId="13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49" fontId="1" fillId="0" borderId="12" xfId="0" applyNumberFormat="1" applyFont="1" applyBorder="1" applyAlignment="1" applyProtection="1">
      <alignment horizontal="center"/>
      <protection/>
    </xf>
    <xf numFmtId="49" fontId="1" fillId="0" borderId="13" xfId="0" applyNumberFormat="1" applyFont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horizontal="center"/>
      <protection/>
    </xf>
    <xf numFmtId="0" fontId="9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 applyProtection="1">
      <alignment horizontal="right"/>
      <protection/>
    </xf>
    <xf numFmtId="49" fontId="1" fillId="0" borderId="17" xfId="0" applyNumberFormat="1" applyFont="1" applyBorder="1" applyAlignment="1" applyProtection="1">
      <alignment horizontal="left"/>
      <protection/>
    </xf>
    <xf numFmtId="0" fontId="1" fillId="0" borderId="17" xfId="0" applyFont="1" applyBorder="1" applyAlignment="1" applyProtection="1">
      <alignment horizontal="center" vertical="top"/>
      <protection/>
    </xf>
    <xf numFmtId="0" fontId="5" fillId="0" borderId="0" xfId="0" applyFont="1" applyBorder="1" applyAlignment="1" applyProtection="1">
      <alignment horizontal="center"/>
      <protection/>
    </xf>
    <xf numFmtId="49" fontId="2" fillId="0" borderId="17" xfId="0" applyNumberFormat="1" applyFont="1" applyBorder="1" applyAlignment="1" applyProtection="1">
      <alignment horizontal="center"/>
      <protection/>
    </xf>
    <xf numFmtId="49" fontId="2" fillId="0" borderId="17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left" wrapText="1"/>
      <protection/>
    </xf>
    <xf numFmtId="0" fontId="1" fillId="0" borderId="17" xfId="0" applyFont="1" applyBorder="1" applyAlignment="1" applyProtection="1">
      <alignment horizontal="left" wrapText="1"/>
      <protection/>
    </xf>
    <xf numFmtId="0" fontId="4" fillId="0" borderId="18" xfId="0" applyFont="1" applyBorder="1" applyAlignment="1" applyProtection="1">
      <alignment horizontal="center" vertical="top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49" fontId="1" fillId="0" borderId="12" xfId="0" applyNumberFormat="1" applyFont="1" applyBorder="1" applyAlignment="1" applyProtection="1">
      <alignment horizontal="center"/>
      <protection/>
    </xf>
    <xf numFmtId="49" fontId="1" fillId="0" borderId="0" xfId="0" applyNumberFormat="1" applyFont="1" applyAlignment="1">
      <alignment horizontal="left" vertical="top"/>
    </xf>
    <xf numFmtId="0" fontId="9" fillId="0" borderId="0" xfId="0" applyFont="1" applyAlignment="1">
      <alignment horizontal="left" wrapText="1"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Alignment="1">
      <alignment horizontal="left" wrapText="1"/>
    </xf>
    <xf numFmtId="0" fontId="4" fillId="0" borderId="18" xfId="0" applyFont="1" applyBorder="1" applyAlignment="1" applyProtection="1">
      <alignment horizontal="center" vertical="top"/>
      <protection/>
    </xf>
    <xf numFmtId="49" fontId="1" fillId="0" borderId="17" xfId="0" applyNumberFormat="1" applyFont="1" applyBorder="1" applyAlignment="1" applyProtection="1">
      <alignment horizontal="center"/>
      <protection/>
    </xf>
    <xf numFmtId="49" fontId="1" fillId="0" borderId="17" xfId="0" applyNumberFormat="1" applyFont="1" applyBorder="1" applyAlignment="1" applyProtection="1">
      <alignment horizontal="center"/>
      <protection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2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3" xfId="0" applyFont="1" applyBorder="1" applyAlignment="1" applyProtection="1">
      <alignment horizontal="left" vertical="top" wrapText="1"/>
      <protection/>
    </xf>
    <xf numFmtId="0" fontId="6" fillId="0" borderId="13" xfId="0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 applyProtection="1">
      <alignment horizontal="left" vertical="top" wrapText="1"/>
      <protection/>
    </xf>
    <xf numFmtId="0" fontId="6" fillId="0" borderId="13" xfId="0" applyFont="1" applyBorder="1" applyAlignment="1" applyProtection="1">
      <alignment vertical="top" wrapText="1"/>
      <protection/>
    </xf>
    <xf numFmtId="0" fontId="7" fillId="0" borderId="1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2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/>
      <protection/>
    </xf>
    <xf numFmtId="0" fontId="7" fillId="0" borderId="13" xfId="0" applyFont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/>
      <protection/>
    </xf>
    <xf numFmtId="0" fontId="6" fillId="33" borderId="17" xfId="0" applyFont="1" applyFill="1" applyBorder="1" applyAlignment="1" applyProtection="1">
      <alignment horizontal="left" vertical="top" wrapText="1"/>
      <protection/>
    </xf>
    <xf numFmtId="0" fontId="6" fillId="33" borderId="15" xfId="0" applyFont="1" applyFill="1" applyBorder="1" applyAlignment="1" applyProtection="1">
      <alignment horizontal="left" vertical="top" wrapText="1"/>
      <protection/>
    </xf>
    <xf numFmtId="0" fontId="6" fillId="0" borderId="13" xfId="0" applyFont="1" applyBorder="1" applyAlignment="1" applyProtection="1">
      <alignment horizontal="left" vertical="top" wrapText="1"/>
      <protection/>
    </xf>
    <xf numFmtId="0" fontId="0" fillId="0" borderId="13" xfId="0" applyBorder="1" applyAlignment="1">
      <alignment/>
    </xf>
    <xf numFmtId="0" fontId="7" fillId="3" borderId="12" xfId="0" applyFont="1" applyFill="1" applyBorder="1" applyAlignment="1" applyProtection="1">
      <alignment horizontal="left" wrapText="1"/>
      <protection/>
    </xf>
    <xf numFmtId="0" fontId="7" fillId="3" borderId="13" xfId="0" applyFont="1" applyFill="1" applyBorder="1" applyAlignment="1" applyProtection="1">
      <alignment horizontal="left" wrapText="1"/>
      <protection/>
    </xf>
    <xf numFmtId="0" fontId="7" fillId="3" borderId="10" xfId="0" applyFont="1" applyFill="1" applyBorder="1" applyAlignment="1" applyProtection="1">
      <alignment horizontal="left" wrapText="1"/>
      <protection/>
    </xf>
    <xf numFmtId="2" fontId="1" fillId="0" borderId="0" xfId="0" applyNumberFormat="1" applyFont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center"/>
    </xf>
    <xf numFmtId="0" fontId="1" fillId="0" borderId="0" xfId="0" applyFont="1" applyBorder="1" applyAlignment="1" applyProtection="1">
      <alignment horizontal="left" vertical="center" wrapText="1"/>
      <protection/>
    </xf>
    <xf numFmtId="0" fontId="7" fillId="0" borderId="11" xfId="0" applyFont="1" applyBorder="1" applyAlignment="1" applyProtection="1">
      <alignment horizontal="left" vertical="center" wrapText="1"/>
      <protection/>
    </xf>
    <xf numFmtId="0" fontId="7" fillId="0" borderId="12" xfId="0" applyFont="1" applyBorder="1" applyAlignment="1" applyProtection="1">
      <alignment horizontal="left" vertical="center" wrapText="1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4" fontId="7" fillId="0" borderId="12" xfId="0" applyNumberFormat="1" applyFont="1" applyBorder="1" applyAlignment="1" applyProtection="1">
      <alignment horizontal="center" vertical="center" wrapText="1"/>
      <protection/>
    </xf>
    <xf numFmtId="2" fontId="7" fillId="0" borderId="13" xfId="0" applyNumberFormat="1" applyFont="1" applyBorder="1" applyAlignment="1" applyProtection="1">
      <alignment horizontal="center" vertical="center" wrapText="1"/>
      <protection/>
    </xf>
    <xf numFmtId="2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2" fontId="7" fillId="0" borderId="12" xfId="0" applyNumberFormat="1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left" vertical="center" wrapText="1"/>
      <protection/>
    </xf>
    <xf numFmtId="0" fontId="7" fillId="33" borderId="11" xfId="0" applyFont="1" applyFill="1" applyBorder="1" applyAlignment="1" applyProtection="1">
      <alignment horizontal="left" vertical="center" wrapText="1"/>
      <protection/>
    </xf>
    <xf numFmtId="0" fontId="7" fillId="3" borderId="1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wrapText="1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4" fontId="0" fillId="0" borderId="12" xfId="0" applyNumberFormat="1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center" wrapText="1"/>
    </xf>
    <xf numFmtId="0" fontId="0" fillId="0" borderId="0" xfId="0" applyAlignment="1">
      <alignment horizontal="left" wrapText="1"/>
    </xf>
    <xf numFmtId="4" fontId="0" fillId="0" borderId="11" xfId="0" applyNumberFormat="1" applyBorder="1" applyAlignment="1">
      <alignment horizontal="center" wrapText="1"/>
    </xf>
    <xf numFmtId="0" fontId="0" fillId="0" borderId="12" xfId="0" applyFill="1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1" xfId="0" applyFill="1" applyBorder="1" applyAlignment="1">
      <alignment horizontal="left" wrapText="1"/>
    </xf>
    <xf numFmtId="4" fontId="0" fillId="0" borderId="12" xfId="0" applyNumberFormat="1" applyFill="1" applyBorder="1" applyAlignment="1">
      <alignment horizontal="center" wrapText="1"/>
    </xf>
    <xf numFmtId="4" fontId="0" fillId="0" borderId="10" xfId="0" applyNumberForma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17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44"/>
  <sheetViews>
    <sheetView view="pageBreakPreview" zoomScale="85" zoomScaleNormal="120" zoomScaleSheetLayoutView="85" zoomScalePageLayoutView="0" workbookViewId="0" topLeftCell="A34">
      <selection activeCell="A43" sqref="A43:EY43"/>
    </sheetView>
  </sheetViews>
  <sheetFormatPr defaultColWidth="0.875" defaultRowHeight="12.75"/>
  <cols>
    <col min="1" max="54" width="0.875" style="0" customWidth="1"/>
    <col min="55" max="55" width="3.25390625" style="0" bestFit="1" customWidth="1"/>
    <col min="56" max="80" width="0.875" style="0" customWidth="1"/>
    <col min="81" max="95" width="0" style="0" hidden="1" customWidth="1"/>
  </cols>
  <sheetData>
    <row r="1" ht="12.75">
      <c r="N1" s="7"/>
    </row>
    <row r="2" spans="1:155" ht="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DG2" s="127" t="s">
        <v>6</v>
      </c>
      <c r="DH2" s="127"/>
      <c r="DI2" s="127"/>
      <c r="DJ2" s="127"/>
      <c r="DK2" s="127"/>
      <c r="DL2" s="127"/>
      <c r="DM2" s="127"/>
      <c r="DN2" s="127"/>
      <c r="DO2" s="127"/>
      <c r="DP2" s="127"/>
      <c r="DQ2" s="127"/>
      <c r="DR2" s="127"/>
      <c r="DS2" s="127"/>
      <c r="DT2" s="127"/>
      <c r="DU2" s="127"/>
      <c r="DV2" s="127"/>
      <c r="DW2" s="127"/>
      <c r="DX2" s="127"/>
      <c r="DY2" s="127"/>
      <c r="DZ2" s="127"/>
      <c r="EA2" s="127"/>
      <c r="EB2" s="127"/>
      <c r="EC2" s="127"/>
      <c r="ED2" s="127"/>
      <c r="EE2" s="127"/>
      <c r="EF2" s="127"/>
      <c r="EG2" s="127"/>
      <c r="EH2" s="127"/>
      <c r="EI2" s="127"/>
      <c r="EJ2" s="127"/>
      <c r="EK2" s="127"/>
      <c r="EL2" s="127"/>
      <c r="EM2" s="127"/>
      <c r="EN2" s="127"/>
      <c r="EO2" s="127"/>
      <c r="EP2" s="127"/>
      <c r="EQ2" s="127"/>
      <c r="ER2" s="127"/>
      <c r="ES2" s="127"/>
      <c r="ET2" s="127"/>
      <c r="EU2" s="127"/>
      <c r="EV2" s="127"/>
      <c r="EW2" s="127"/>
      <c r="EX2" s="127"/>
      <c r="EY2" s="127"/>
    </row>
    <row r="3" spans="1:155" ht="4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DG3" s="128" t="s">
        <v>205</v>
      </c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</row>
    <row r="4" spans="1:155" ht="24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DG4" s="130" t="s">
        <v>12</v>
      </c>
      <c r="DH4" s="130"/>
      <c r="DI4" s="130"/>
      <c r="DJ4" s="130"/>
      <c r="DK4" s="130"/>
      <c r="DL4" s="130"/>
      <c r="DM4" s="130"/>
      <c r="DN4" s="130"/>
      <c r="DO4" s="130"/>
      <c r="DP4" s="130"/>
      <c r="DQ4" s="130"/>
      <c r="DR4" s="130"/>
      <c r="DS4" s="130"/>
      <c r="DT4" s="130"/>
      <c r="DU4" s="130"/>
      <c r="DV4" s="130"/>
      <c r="DW4" s="130"/>
      <c r="DX4" s="130"/>
      <c r="DY4" s="130"/>
      <c r="DZ4" s="130"/>
      <c r="EA4" s="130"/>
      <c r="EB4" s="130"/>
      <c r="EC4" s="130"/>
      <c r="ED4" s="130"/>
      <c r="EE4" s="130"/>
      <c r="EF4" s="130"/>
      <c r="EG4" s="130"/>
      <c r="EH4" s="130"/>
      <c r="EI4" s="130"/>
      <c r="EJ4" s="130"/>
      <c r="EK4" s="130"/>
      <c r="EL4" s="130"/>
      <c r="EM4" s="130"/>
      <c r="EN4" s="130"/>
      <c r="EO4" s="130"/>
      <c r="EP4" s="130"/>
      <c r="EQ4" s="130"/>
      <c r="ER4" s="130"/>
      <c r="ES4" s="130"/>
      <c r="ET4" s="130"/>
      <c r="EU4" s="130"/>
      <c r="EV4" s="130"/>
      <c r="EW4" s="130"/>
      <c r="EX4" s="130"/>
      <c r="EY4" s="130"/>
    </row>
    <row r="5" spans="1:155" ht="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DG5" s="131" t="s">
        <v>78</v>
      </c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  <c r="EF5" s="127"/>
      <c r="EG5" s="127"/>
      <c r="EH5" s="127"/>
      <c r="EI5" s="127"/>
      <c r="EJ5" s="127"/>
      <c r="EK5" s="127"/>
      <c r="EL5" s="127"/>
      <c r="EM5" s="127"/>
      <c r="EN5" s="127"/>
      <c r="EO5" s="127"/>
      <c r="EP5" s="127"/>
      <c r="EQ5" s="127"/>
      <c r="ER5" s="127"/>
      <c r="ES5" s="127"/>
      <c r="ET5" s="127"/>
      <c r="EU5" s="127"/>
      <c r="EV5" s="127"/>
      <c r="EW5" s="127"/>
      <c r="EX5" s="127"/>
      <c r="EY5" s="127"/>
    </row>
    <row r="6" spans="1:155" ht="12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7"/>
      <c r="V6" s="7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DG6" s="138" t="s">
        <v>4</v>
      </c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C6" s="138" t="s">
        <v>5</v>
      </c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</row>
    <row r="7" spans="1:149" ht="15" customHeight="1">
      <c r="A7" s="11"/>
      <c r="B7" s="11"/>
      <c r="C7" s="11"/>
      <c r="D7" s="11"/>
      <c r="E7" s="12"/>
      <c r="F7" s="13"/>
      <c r="G7" s="13"/>
      <c r="H7" s="13"/>
      <c r="I7" s="13"/>
      <c r="J7" s="8"/>
      <c r="K7" s="11"/>
      <c r="L7" s="11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8"/>
      <c r="AF7" s="8"/>
      <c r="AG7" s="8"/>
      <c r="AH7" s="8"/>
      <c r="AI7" s="13"/>
      <c r="AJ7" s="13"/>
      <c r="AK7" s="13"/>
      <c r="AL7" s="13"/>
      <c r="AM7" s="8"/>
      <c r="AN7" s="11"/>
      <c r="AO7" s="11"/>
      <c r="AP7" s="11"/>
      <c r="AQ7" s="11"/>
      <c r="AR7" s="11"/>
      <c r="AS7" s="11"/>
      <c r="DK7" s="12" t="s">
        <v>1</v>
      </c>
      <c r="DL7" s="139"/>
      <c r="DM7" s="140"/>
      <c r="DN7" s="140"/>
      <c r="DO7" s="140"/>
      <c r="DP7" s="8" t="s">
        <v>1</v>
      </c>
      <c r="DS7" s="139"/>
      <c r="DT7" s="140"/>
      <c r="DU7" s="140"/>
      <c r="DV7" s="140"/>
      <c r="DW7" s="140"/>
      <c r="DX7" s="140"/>
      <c r="DY7" s="140"/>
      <c r="DZ7" s="140"/>
      <c r="EA7" s="140"/>
      <c r="EB7" s="140"/>
      <c r="EC7" s="140"/>
      <c r="ED7" s="140"/>
      <c r="EE7" s="140"/>
      <c r="EF7" s="140"/>
      <c r="EG7" s="140"/>
      <c r="EH7" s="140"/>
      <c r="EI7" s="140"/>
      <c r="EJ7" s="140"/>
      <c r="EK7" s="121">
        <v>20</v>
      </c>
      <c r="EL7" s="121"/>
      <c r="EM7" s="121"/>
      <c r="EN7" s="121"/>
      <c r="EO7" s="122" t="s">
        <v>67</v>
      </c>
      <c r="EP7" s="122"/>
      <c r="EQ7" s="122"/>
      <c r="ER7" s="122"/>
      <c r="ES7" s="8" t="s">
        <v>2</v>
      </c>
    </row>
    <row r="8" spans="66:111" ht="15">
      <c r="BN8" s="8"/>
      <c r="CY8" s="14"/>
      <c r="DF8" s="8"/>
      <c r="DG8" s="8"/>
    </row>
    <row r="9" spans="1:155" ht="17.25" customHeight="1">
      <c r="A9" s="124" t="s">
        <v>3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4"/>
      <c r="DN9" s="124"/>
      <c r="DO9" s="124"/>
      <c r="DP9" s="124"/>
      <c r="DQ9" s="124"/>
      <c r="DR9" s="124"/>
      <c r="DS9" s="124"/>
      <c r="DT9" s="124"/>
      <c r="DU9" s="124"/>
      <c r="DV9" s="124"/>
      <c r="DW9" s="124"/>
      <c r="DX9" s="124"/>
      <c r="DY9" s="124"/>
      <c r="DZ9" s="124"/>
      <c r="EA9" s="124"/>
      <c r="EB9" s="124"/>
      <c r="EC9" s="124"/>
      <c r="ED9" s="124"/>
      <c r="EE9" s="124"/>
      <c r="EF9" s="124"/>
      <c r="EG9" s="124"/>
      <c r="EH9" s="124"/>
      <c r="EI9" s="124"/>
      <c r="EJ9" s="124"/>
      <c r="EK9" s="124"/>
      <c r="EL9" s="124"/>
      <c r="EM9" s="124"/>
      <c r="EN9" s="124"/>
      <c r="EO9" s="124"/>
      <c r="EP9" s="124"/>
      <c r="EQ9" s="124"/>
      <c r="ER9" s="124"/>
      <c r="ES9" s="124"/>
      <c r="ET9" s="124"/>
      <c r="EU9" s="124"/>
      <c r="EV9" s="124"/>
      <c r="EW9" s="124"/>
      <c r="EX9" s="124"/>
      <c r="EY9" s="124"/>
    </row>
    <row r="10" spans="1:155" ht="17.25" customHeight="1">
      <c r="A10" s="124" t="s">
        <v>70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4"/>
      <c r="DE10" s="124"/>
      <c r="DF10" s="124"/>
      <c r="DG10" s="124"/>
      <c r="DH10" s="124"/>
      <c r="DI10" s="124"/>
      <c r="DJ10" s="124"/>
      <c r="DK10" s="124"/>
      <c r="DL10" s="124"/>
      <c r="DM10" s="124"/>
      <c r="DN10" s="124"/>
      <c r="DO10" s="124"/>
      <c r="DP10" s="124"/>
      <c r="DQ10" s="124"/>
      <c r="DR10" s="124"/>
      <c r="DS10" s="124"/>
      <c r="DT10" s="124"/>
      <c r="DU10" s="124"/>
      <c r="DV10" s="124"/>
      <c r="DW10" s="124"/>
      <c r="DX10" s="124"/>
      <c r="DY10" s="124"/>
      <c r="DZ10" s="124"/>
      <c r="EA10" s="124"/>
      <c r="EB10" s="124"/>
      <c r="EC10" s="124"/>
      <c r="ED10" s="124"/>
      <c r="EE10" s="124"/>
      <c r="EF10" s="124"/>
      <c r="EG10" s="124"/>
      <c r="EH10" s="124"/>
      <c r="EI10" s="124"/>
      <c r="EJ10" s="124"/>
      <c r="EK10" s="124"/>
      <c r="EL10" s="124"/>
      <c r="EM10" s="124"/>
      <c r="EN10" s="124"/>
      <c r="EO10" s="124"/>
      <c r="EP10" s="124"/>
      <c r="EQ10" s="124"/>
      <c r="ER10" s="124"/>
      <c r="ES10" s="124"/>
      <c r="ET10" s="124"/>
      <c r="EU10" s="124"/>
      <c r="EV10" s="124"/>
      <c r="EW10" s="124"/>
      <c r="EX10" s="124"/>
      <c r="EY10" s="124"/>
    </row>
    <row r="11" ht="15">
      <c r="DF11" s="8"/>
    </row>
    <row r="12" spans="110:155" ht="15">
      <c r="DF12" s="8"/>
      <c r="EJ12" s="123" t="s">
        <v>7</v>
      </c>
      <c r="EK12" s="123"/>
      <c r="EL12" s="123"/>
      <c r="EM12" s="123"/>
      <c r="EN12" s="123"/>
      <c r="EO12" s="123"/>
      <c r="EP12" s="123"/>
      <c r="EQ12" s="123"/>
      <c r="ER12" s="123"/>
      <c r="ES12" s="123"/>
      <c r="ET12" s="123"/>
      <c r="EU12" s="123"/>
      <c r="EV12" s="123"/>
      <c r="EW12" s="123"/>
      <c r="EX12" s="123"/>
      <c r="EY12" s="123"/>
    </row>
    <row r="13" spans="110:155" ht="15" customHeight="1">
      <c r="DF13" s="8"/>
      <c r="EH13" s="12" t="s">
        <v>13</v>
      </c>
      <c r="EJ13" s="116"/>
      <c r="EK13" s="117"/>
      <c r="EL13" s="117"/>
      <c r="EM13" s="117"/>
      <c r="EN13" s="117"/>
      <c r="EO13" s="117"/>
      <c r="EP13" s="117"/>
      <c r="EQ13" s="117"/>
      <c r="ER13" s="117"/>
      <c r="ES13" s="117"/>
      <c r="ET13" s="117"/>
      <c r="EU13" s="117"/>
      <c r="EV13" s="117"/>
      <c r="EW13" s="117"/>
      <c r="EX13" s="117"/>
      <c r="EY13" s="118"/>
    </row>
    <row r="14" spans="29:155" ht="15" customHeight="1">
      <c r="AC14" s="15" t="s">
        <v>1</v>
      </c>
      <c r="AD14" s="125"/>
      <c r="AE14" s="126"/>
      <c r="AF14" s="126"/>
      <c r="AG14" s="126"/>
      <c r="AH14" s="16" t="s">
        <v>1</v>
      </c>
      <c r="AI14" s="16"/>
      <c r="AJ14" s="16"/>
      <c r="AK14" s="125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6"/>
      <c r="BD14" s="132">
        <v>2017</v>
      </c>
      <c r="BE14" s="132"/>
      <c r="BF14" s="132"/>
      <c r="BG14" s="132"/>
      <c r="BH14" s="132"/>
      <c r="BI14" s="132"/>
      <c r="BJ14" s="132"/>
      <c r="BK14" s="16" t="s">
        <v>2</v>
      </c>
      <c r="BL14" s="16"/>
      <c r="DT14" s="17"/>
      <c r="EH14" s="12" t="s">
        <v>8</v>
      </c>
      <c r="EJ14" s="133"/>
      <c r="EK14" s="117"/>
      <c r="EL14" s="117"/>
      <c r="EM14" s="117"/>
      <c r="EN14" s="117"/>
      <c r="EO14" s="117"/>
      <c r="EP14" s="117"/>
      <c r="EQ14" s="117"/>
      <c r="ER14" s="117"/>
      <c r="ES14" s="117"/>
      <c r="ET14" s="117"/>
      <c r="EU14" s="117"/>
      <c r="EV14" s="117"/>
      <c r="EW14" s="117"/>
      <c r="EX14" s="117"/>
      <c r="EY14" s="118"/>
    </row>
    <row r="15" spans="60:155" ht="15">
      <c r="BH15" s="8"/>
      <c r="DF15" s="8"/>
      <c r="DT15" s="17"/>
      <c r="DU15" s="17"/>
      <c r="EH15" s="12"/>
      <c r="EJ15" s="116"/>
      <c r="EK15" s="117"/>
      <c r="EL15" s="117"/>
      <c r="EM15" s="117"/>
      <c r="EN15" s="117"/>
      <c r="EO15" s="117"/>
      <c r="EP15" s="117"/>
      <c r="EQ15" s="117"/>
      <c r="ER15" s="117"/>
      <c r="ES15" s="117"/>
      <c r="ET15" s="117"/>
      <c r="EU15" s="117"/>
      <c r="EV15" s="117"/>
      <c r="EW15" s="117"/>
      <c r="EX15" s="117"/>
      <c r="EY15" s="118"/>
    </row>
    <row r="16" spans="110:155" ht="15">
      <c r="DF16" s="8"/>
      <c r="DT16" s="17"/>
      <c r="DU16" s="17"/>
      <c r="EH16" s="12"/>
      <c r="EJ16" s="116"/>
      <c r="EK16" s="117"/>
      <c r="EL16" s="117"/>
      <c r="EM16" s="117"/>
      <c r="EN16" s="117"/>
      <c r="EO16" s="117"/>
      <c r="EP16" s="117"/>
      <c r="EQ16" s="117"/>
      <c r="ER16" s="117"/>
      <c r="ES16" s="117"/>
      <c r="ET16" s="117"/>
      <c r="EU16" s="117"/>
      <c r="EV16" s="117"/>
      <c r="EW16" s="117"/>
      <c r="EX16" s="117"/>
      <c r="EY16" s="118"/>
    </row>
    <row r="17" spans="1:155" ht="15" customHeight="1">
      <c r="A17" s="100" t="s">
        <v>37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8"/>
      <c r="AP17" s="18"/>
      <c r="AQ17" s="18"/>
      <c r="AR17" s="18"/>
      <c r="AS17" s="101" t="s">
        <v>207</v>
      </c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9"/>
      <c r="DR17" s="19"/>
      <c r="DS17" s="19"/>
      <c r="DT17" s="19"/>
      <c r="EH17" s="12" t="s">
        <v>9</v>
      </c>
      <c r="EJ17" s="116" t="s">
        <v>18</v>
      </c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8"/>
    </row>
    <row r="18" spans="1:155" ht="15" customHeight="1">
      <c r="A18" s="100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8"/>
      <c r="AP18" s="18"/>
      <c r="AQ18" s="18"/>
      <c r="AR18" s="18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  <c r="DD18" s="101"/>
      <c r="DE18" s="101"/>
      <c r="DF18" s="101"/>
      <c r="DG18" s="101"/>
      <c r="DH18" s="101"/>
      <c r="DI18" s="101"/>
      <c r="DJ18" s="101"/>
      <c r="DK18" s="101"/>
      <c r="DL18" s="101"/>
      <c r="DM18" s="101"/>
      <c r="DN18" s="101"/>
      <c r="DO18" s="101"/>
      <c r="DP18" s="101"/>
      <c r="DQ18" s="19"/>
      <c r="DR18" s="19"/>
      <c r="DS18" s="19"/>
      <c r="DT18" s="19"/>
      <c r="DU18" s="17"/>
      <c r="EH18" s="12" t="s">
        <v>38</v>
      </c>
      <c r="EJ18" s="116" t="s">
        <v>66</v>
      </c>
      <c r="EK18" s="117"/>
      <c r="EL18" s="117"/>
      <c r="EM18" s="117"/>
      <c r="EN18" s="117"/>
      <c r="EO18" s="117"/>
      <c r="EP18" s="117"/>
      <c r="EQ18" s="117"/>
      <c r="ER18" s="117"/>
      <c r="ES18" s="117"/>
      <c r="ET18" s="117"/>
      <c r="EU18" s="117"/>
      <c r="EV18" s="117"/>
      <c r="EW18" s="117"/>
      <c r="EX18" s="117"/>
      <c r="EY18" s="118"/>
    </row>
    <row r="19" spans="1:155" ht="15" customHeight="1">
      <c r="A19" s="100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8"/>
      <c r="AP19" s="18"/>
      <c r="AQ19" s="18"/>
      <c r="AR19" s="18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1"/>
      <c r="CM19" s="101"/>
      <c r="CN19" s="101"/>
      <c r="CO19" s="101"/>
      <c r="CP19" s="101"/>
      <c r="CQ19" s="101"/>
      <c r="CR19" s="101"/>
      <c r="CS19" s="101"/>
      <c r="CT19" s="101"/>
      <c r="CU19" s="101"/>
      <c r="CV19" s="101"/>
      <c r="CW19" s="101"/>
      <c r="CX19" s="101"/>
      <c r="CY19" s="101"/>
      <c r="CZ19" s="101"/>
      <c r="DA19" s="101"/>
      <c r="DB19" s="101"/>
      <c r="DC19" s="101"/>
      <c r="DD19" s="101"/>
      <c r="DE19" s="101"/>
      <c r="DF19" s="101"/>
      <c r="DG19" s="101"/>
      <c r="DH19" s="101"/>
      <c r="DI19" s="101"/>
      <c r="DJ19" s="101"/>
      <c r="DK19" s="101"/>
      <c r="DL19" s="101"/>
      <c r="DM19" s="101"/>
      <c r="DN19" s="101"/>
      <c r="DO19" s="101"/>
      <c r="DP19" s="101"/>
      <c r="DQ19" s="19"/>
      <c r="DR19" s="19"/>
      <c r="DS19" s="19"/>
      <c r="DT19" s="19"/>
      <c r="DU19" s="17"/>
      <c r="EH19" s="20"/>
      <c r="EJ19" s="116"/>
      <c r="EK19" s="117"/>
      <c r="EL19" s="117"/>
      <c r="EM19" s="117"/>
      <c r="EN19" s="117"/>
      <c r="EO19" s="117"/>
      <c r="EP19" s="117"/>
      <c r="EQ19" s="117"/>
      <c r="ER19" s="117"/>
      <c r="ES19" s="117"/>
      <c r="ET19" s="117"/>
      <c r="EU19" s="117"/>
      <c r="EV19" s="117"/>
      <c r="EW19" s="117"/>
      <c r="EX19" s="117"/>
      <c r="EY19" s="118"/>
    </row>
    <row r="20" spans="44:155" ht="15"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DF20" s="8"/>
      <c r="DT20" s="17"/>
      <c r="DU20" s="17"/>
      <c r="EH20" s="12"/>
      <c r="EJ20" s="110"/>
      <c r="EK20" s="111"/>
      <c r="EL20" s="111"/>
      <c r="EM20" s="111"/>
      <c r="EN20" s="111"/>
      <c r="EO20" s="111"/>
      <c r="EP20" s="111"/>
      <c r="EQ20" s="111"/>
      <c r="ER20" s="111"/>
      <c r="ES20" s="111"/>
      <c r="ET20" s="111"/>
      <c r="EU20" s="111"/>
      <c r="EV20" s="111"/>
      <c r="EW20" s="111"/>
      <c r="EX20" s="111"/>
      <c r="EY20" s="112"/>
    </row>
    <row r="21" spans="1:155" ht="15" customHeight="1">
      <c r="A21" s="98" t="s">
        <v>14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22"/>
      <c r="AP21" s="22"/>
      <c r="AQ21" s="22"/>
      <c r="AR21" s="22"/>
      <c r="AS21" s="102" t="s">
        <v>209</v>
      </c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  <c r="CN21" s="103"/>
      <c r="CO21" s="103"/>
      <c r="CP21" s="103"/>
      <c r="CQ21" s="103"/>
      <c r="CR21" s="103"/>
      <c r="CS21" s="103"/>
      <c r="CT21" s="103"/>
      <c r="CU21" s="103"/>
      <c r="CV21" s="103"/>
      <c r="CW21" s="103"/>
      <c r="CX21" s="103"/>
      <c r="CY21" s="103"/>
      <c r="CZ21" s="103"/>
      <c r="DA21" s="103"/>
      <c r="DB21" s="103"/>
      <c r="DC21" s="103"/>
      <c r="DD21" s="103"/>
      <c r="DE21" s="103"/>
      <c r="DF21" s="103"/>
      <c r="DG21" s="103"/>
      <c r="DH21" s="103"/>
      <c r="DI21" s="103"/>
      <c r="DJ21" s="103"/>
      <c r="DK21" s="103"/>
      <c r="DL21" s="103"/>
      <c r="DM21" s="103"/>
      <c r="DN21" s="103"/>
      <c r="DO21" s="103"/>
      <c r="DP21" s="103"/>
      <c r="DQ21" s="23"/>
      <c r="DR21" s="23"/>
      <c r="DS21" s="23"/>
      <c r="DT21" s="23"/>
      <c r="EH21" s="24" t="s">
        <v>39</v>
      </c>
      <c r="EJ21" s="113" t="s">
        <v>40</v>
      </c>
      <c r="EK21" s="114"/>
      <c r="EL21" s="114"/>
      <c r="EM21" s="114"/>
      <c r="EN21" s="114"/>
      <c r="EO21" s="114"/>
      <c r="EP21" s="114"/>
      <c r="EQ21" s="114"/>
      <c r="ER21" s="114"/>
      <c r="ES21" s="114"/>
      <c r="ET21" s="114"/>
      <c r="EU21" s="114"/>
      <c r="EV21" s="114"/>
      <c r="EW21" s="114"/>
      <c r="EX21" s="114"/>
      <c r="EY21" s="115"/>
    </row>
    <row r="22" spans="1:155" ht="15" customHeight="1">
      <c r="A22" s="98" t="s">
        <v>11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99"/>
      <c r="CY22" s="99"/>
      <c r="CZ22" s="99"/>
      <c r="DA22" s="99"/>
      <c r="DB22" s="99"/>
      <c r="DC22" s="99"/>
      <c r="DD22" s="99"/>
      <c r="DE22" s="99"/>
      <c r="DF22" s="99"/>
      <c r="DG22" s="99"/>
      <c r="DH22" s="99"/>
      <c r="DI22" s="99"/>
      <c r="DJ22" s="99"/>
      <c r="DK22" s="99"/>
      <c r="DL22" s="99"/>
      <c r="DM22" s="99"/>
      <c r="DN22" s="99"/>
      <c r="DO22" s="99"/>
      <c r="DP22" s="99"/>
      <c r="EH22" s="26" t="s">
        <v>10</v>
      </c>
      <c r="EJ22" s="113" t="s">
        <v>15</v>
      </c>
      <c r="EK22" s="114"/>
      <c r="EL22" s="114"/>
      <c r="EM22" s="114"/>
      <c r="EN22" s="114"/>
      <c r="EO22" s="114"/>
      <c r="EP22" s="114"/>
      <c r="EQ22" s="114"/>
      <c r="ER22" s="114"/>
      <c r="ES22" s="114"/>
      <c r="ET22" s="114"/>
      <c r="EU22" s="114"/>
      <c r="EV22" s="114"/>
      <c r="EW22" s="114"/>
      <c r="EX22" s="114"/>
      <c r="EY22" s="115"/>
    </row>
    <row r="23" spans="1:155" ht="15">
      <c r="A23" s="25"/>
      <c r="DF23" s="27"/>
      <c r="DS23" s="25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</row>
    <row r="24" spans="1:124" ht="15" customHeight="1">
      <c r="A24" s="100" t="s">
        <v>41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21"/>
      <c r="AP24" s="21"/>
      <c r="AQ24" s="21"/>
      <c r="AR24" s="21"/>
      <c r="AS24" s="100" t="s">
        <v>68</v>
      </c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  <c r="DB24" s="100"/>
      <c r="DC24" s="100"/>
      <c r="DD24" s="100"/>
      <c r="DE24" s="100"/>
      <c r="DF24" s="100"/>
      <c r="DG24" s="100"/>
      <c r="DH24" s="100"/>
      <c r="DI24" s="100"/>
      <c r="DJ24" s="100"/>
      <c r="DK24" s="100"/>
      <c r="DL24" s="100"/>
      <c r="DM24" s="100"/>
      <c r="DN24" s="100"/>
      <c r="DO24" s="100"/>
      <c r="DP24" s="100"/>
      <c r="DQ24" s="19"/>
      <c r="DR24" s="19"/>
      <c r="DS24" s="19"/>
      <c r="DT24" s="19"/>
    </row>
    <row r="25" spans="1:124" ht="15" customHeight="1">
      <c r="A25" s="100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21"/>
      <c r="AP25" s="21"/>
      <c r="AQ25" s="21"/>
      <c r="AR25" s="21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100"/>
      <c r="CW25" s="100"/>
      <c r="CX25" s="100"/>
      <c r="CY25" s="100"/>
      <c r="CZ25" s="100"/>
      <c r="DA25" s="100"/>
      <c r="DB25" s="100"/>
      <c r="DC25" s="100"/>
      <c r="DD25" s="100"/>
      <c r="DE25" s="100"/>
      <c r="DF25" s="100"/>
      <c r="DG25" s="100"/>
      <c r="DH25" s="100"/>
      <c r="DI25" s="100"/>
      <c r="DJ25" s="100"/>
      <c r="DK25" s="100"/>
      <c r="DL25" s="100"/>
      <c r="DM25" s="100"/>
      <c r="DN25" s="100"/>
      <c r="DO25" s="100"/>
      <c r="DP25" s="100"/>
      <c r="DQ25" s="19"/>
      <c r="DR25" s="19"/>
      <c r="DS25" s="19"/>
      <c r="DT25" s="19"/>
    </row>
    <row r="26" spans="1:110" ht="15">
      <c r="A26" s="2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30"/>
      <c r="CP26" s="30"/>
      <c r="CQ26" s="30"/>
      <c r="CR26" s="30"/>
      <c r="CS26" s="30"/>
      <c r="CT26" s="30"/>
      <c r="CU26" s="30"/>
      <c r="CV26" s="30"/>
      <c r="DF26" s="8"/>
    </row>
    <row r="27" spans="1:124" ht="15" customHeight="1">
      <c r="A27" s="100" t="s">
        <v>42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8"/>
      <c r="AP27" s="18"/>
      <c r="AQ27" s="18"/>
      <c r="AR27" s="18"/>
      <c r="AS27" s="136" t="s">
        <v>208</v>
      </c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0"/>
      <c r="DB27" s="100"/>
      <c r="DC27" s="100"/>
      <c r="DD27" s="100"/>
      <c r="DE27" s="100"/>
      <c r="DF27" s="100"/>
      <c r="DG27" s="100"/>
      <c r="DH27" s="100"/>
      <c r="DI27" s="100"/>
      <c r="DJ27" s="100"/>
      <c r="DK27" s="100"/>
      <c r="DL27" s="100"/>
      <c r="DM27" s="100"/>
      <c r="DN27" s="100"/>
      <c r="DO27" s="100"/>
      <c r="DP27" s="100"/>
      <c r="DQ27" s="19"/>
      <c r="DR27" s="19"/>
      <c r="DS27" s="19"/>
      <c r="DT27" s="19"/>
    </row>
    <row r="28" spans="1:124" ht="15" customHeight="1">
      <c r="A28" s="100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8"/>
      <c r="AP28" s="18"/>
      <c r="AQ28" s="18"/>
      <c r="AR28" s="18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100"/>
      <c r="BS28" s="100"/>
      <c r="BT28" s="100"/>
      <c r="BU28" s="100"/>
      <c r="BV28" s="100"/>
      <c r="BW28" s="100"/>
      <c r="BX28" s="100"/>
      <c r="BY28" s="100"/>
      <c r="BZ28" s="100"/>
      <c r="CA28" s="100"/>
      <c r="CB28" s="100"/>
      <c r="CC28" s="100"/>
      <c r="CD28" s="100"/>
      <c r="CE28" s="100"/>
      <c r="CF28" s="100"/>
      <c r="CG28" s="100"/>
      <c r="CH28" s="100"/>
      <c r="CI28" s="100"/>
      <c r="CJ28" s="100"/>
      <c r="CK28" s="100"/>
      <c r="CL28" s="100"/>
      <c r="CM28" s="100"/>
      <c r="CN28" s="100"/>
      <c r="CO28" s="100"/>
      <c r="CP28" s="100"/>
      <c r="CQ28" s="100"/>
      <c r="CR28" s="100"/>
      <c r="CS28" s="100"/>
      <c r="CT28" s="100"/>
      <c r="CU28" s="100"/>
      <c r="CV28" s="100"/>
      <c r="CW28" s="100"/>
      <c r="CX28" s="100"/>
      <c r="CY28" s="100"/>
      <c r="CZ28" s="100"/>
      <c r="DA28" s="100"/>
      <c r="DB28" s="100"/>
      <c r="DC28" s="100"/>
      <c r="DD28" s="100"/>
      <c r="DE28" s="100"/>
      <c r="DF28" s="100"/>
      <c r="DG28" s="100"/>
      <c r="DH28" s="100"/>
      <c r="DI28" s="100"/>
      <c r="DJ28" s="100"/>
      <c r="DK28" s="100"/>
      <c r="DL28" s="100"/>
      <c r="DM28" s="100"/>
      <c r="DN28" s="100"/>
      <c r="DO28" s="100"/>
      <c r="DP28" s="100"/>
      <c r="DQ28" s="19"/>
      <c r="DR28" s="19"/>
      <c r="DS28" s="19"/>
      <c r="DT28" s="19"/>
    </row>
    <row r="29" spans="1:124" ht="15" customHeight="1">
      <c r="A29" s="100"/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8"/>
      <c r="AP29" s="18"/>
      <c r="AQ29" s="18"/>
      <c r="AR29" s="18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  <c r="BQ29" s="100"/>
      <c r="BR29" s="100"/>
      <c r="BS29" s="100"/>
      <c r="BT29" s="100"/>
      <c r="BU29" s="100"/>
      <c r="BV29" s="100"/>
      <c r="BW29" s="100"/>
      <c r="BX29" s="100"/>
      <c r="BY29" s="100"/>
      <c r="BZ29" s="100"/>
      <c r="CA29" s="100"/>
      <c r="CB29" s="100"/>
      <c r="CC29" s="100"/>
      <c r="CD29" s="100"/>
      <c r="CE29" s="100"/>
      <c r="CF29" s="100"/>
      <c r="CG29" s="100"/>
      <c r="CH29" s="100"/>
      <c r="CI29" s="100"/>
      <c r="CJ29" s="100"/>
      <c r="CK29" s="100"/>
      <c r="CL29" s="100"/>
      <c r="CM29" s="100"/>
      <c r="CN29" s="100"/>
      <c r="CO29" s="100"/>
      <c r="CP29" s="100"/>
      <c r="CQ29" s="100"/>
      <c r="CR29" s="100"/>
      <c r="CS29" s="100"/>
      <c r="CT29" s="100"/>
      <c r="CU29" s="100"/>
      <c r="CV29" s="100"/>
      <c r="CW29" s="100"/>
      <c r="CX29" s="100"/>
      <c r="CY29" s="100"/>
      <c r="CZ29" s="100"/>
      <c r="DA29" s="100"/>
      <c r="DB29" s="100"/>
      <c r="DC29" s="100"/>
      <c r="DD29" s="100"/>
      <c r="DE29" s="100"/>
      <c r="DF29" s="100"/>
      <c r="DG29" s="100"/>
      <c r="DH29" s="100"/>
      <c r="DI29" s="100"/>
      <c r="DJ29" s="100"/>
      <c r="DK29" s="100"/>
      <c r="DL29" s="100"/>
      <c r="DM29" s="100"/>
      <c r="DN29" s="100"/>
      <c r="DO29" s="100"/>
      <c r="DP29" s="100"/>
      <c r="DQ29" s="19"/>
      <c r="DR29" s="19"/>
      <c r="DS29" s="19"/>
      <c r="DT29" s="19"/>
    </row>
    <row r="30" ht="15">
      <c r="DF30" s="8"/>
    </row>
    <row r="31" spans="1:155" ht="14.25">
      <c r="A31" s="105" t="s">
        <v>43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5"/>
      <c r="CF31" s="105"/>
      <c r="CG31" s="105"/>
      <c r="CH31" s="105"/>
      <c r="CI31" s="105"/>
      <c r="CJ31" s="105"/>
      <c r="CK31" s="105"/>
      <c r="CL31" s="105"/>
      <c r="CM31" s="105"/>
      <c r="CN31" s="105"/>
      <c r="CO31" s="105"/>
      <c r="CP31" s="105"/>
      <c r="CQ31" s="105"/>
      <c r="CR31" s="105"/>
      <c r="CS31" s="105"/>
      <c r="CT31" s="105"/>
      <c r="CU31" s="105"/>
      <c r="CV31" s="105"/>
      <c r="CW31" s="105"/>
      <c r="CX31" s="105"/>
      <c r="CY31" s="105"/>
      <c r="CZ31" s="105"/>
      <c r="DA31" s="105"/>
      <c r="DB31" s="105"/>
      <c r="DC31" s="105"/>
      <c r="DD31" s="105"/>
      <c r="DE31" s="105"/>
      <c r="DF31" s="105"/>
      <c r="DG31" s="105"/>
      <c r="DH31" s="105"/>
      <c r="DI31" s="105"/>
      <c r="DJ31" s="105"/>
      <c r="DK31" s="105"/>
      <c r="DL31" s="105"/>
      <c r="DM31" s="105"/>
      <c r="DN31" s="105"/>
      <c r="DO31" s="105"/>
      <c r="DP31" s="105"/>
      <c r="DQ31" s="105"/>
      <c r="DR31" s="105"/>
      <c r="DS31" s="105"/>
      <c r="DT31" s="105"/>
      <c r="DU31" s="105"/>
      <c r="DV31" s="105"/>
      <c r="DW31" s="105"/>
      <c r="DX31" s="105"/>
      <c r="DY31" s="105"/>
      <c r="DZ31" s="105"/>
      <c r="EA31" s="105"/>
      <c r="EB31" s="105"/>
      <c r="EC31" s="105"/>
      <c r="ED31" s="105"/>
      <c r="EE31" s="105"/>
      <c r="EF31" s="105"/>
      <c r="EG31" s="105"/>
      <c r="EH31" s="105"/>
      <c r="EI31" s="105"/>
      <c r="EJ31" s="105"/>
      <c r="EK31" s="105"/>
      <c r="EL31" s="105"/>
      <c r="EM31" s="105"/>
      <c r="EN31" s="105"/>
      <c r="EO31" s="105"/>
      <c r="EP31" s="105"/>
      <c r="EQ31" s="105"/>
      <c r="ER31" s="105"/>
      <c r="ES31" s="105"/>
      <c r="ET31" s="105"/>
      <c r="EU31" s="105"/>
      <c r="EV31" s="105"/>
      <c r="EW31" s="105"/>
      <c r="EX31" s="105"/>
      <c r="EY31" s="105"/>
    </row>
    <row r="32" spans="1:155" ht="14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</row>
    <row r="33" spans="1:155" s="31" customFormat="1" ht="181.5" customHeight="1">
      <c r="A33" s="137" t="s">
        <v>210</v>
      </c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  <c r="BT33" s="137"/>
      <c r="BU33" s="137"/>
      <c r="BV33" s="137"/>
      <c r="BW33" s="137"/>
      <c r="BX33" s="137"/>
      <c r="BY33" s="137"/>
      <c r="BZ33" s="137"/>
      <c r="CA33" s="137"/>
      <c r="CB33" s="137"/>
      <c r="CC33" s="137"/>
      <c r="CD33" s="137"/>
      <c r="CE33" s="137"/>
      <c r="CF33" s="137"/>
      <c r="CG33" s="137"/>
      <c r="CH33" s="137"/>
      <c r="CI33" s="137"/>
      <c r="CJ33" s="137"/>
      <c r="CK33" s="137"/>
      <c r="CL33" s="137"/>
      <c r="CM33" s="137"/>
      <c r="CN33" s="137"/>
      <c r="CO33" s="137"/>
      <c r="CP33" s="137"/>
      <c r="CQ33" s="137"/>
      <c r="CR33" s="137"/>
      <c r="CS33" s="137"/>
      <c r="CT33" s="137"/>
      <c r="CU33" s="137"/>
      <c r="CV33" s="137"/>
      <c r="CW33" s="137"/>
      <c r="CX33" s="137"/>
      <c r="CY33" s="137"/>
      <c r="CZ33" s="137"/>
      <c r="DA33" s="137"/>
      <c r="DB33" s="137"/>
      <c r="DC33" s="137"/>
      <c r="DD33" s="137"/>
      <c r="DE33" s="137"/>
      <c r="DF33" s="137"/>
      <c r="DG33" s="137"/>
      <c r="DH33" s="137"/>
      <c r="DI33" s="137"/>
      <c r="DJ33" s="137"/>
      <c r="DK33" s="137"/>
      <c r="DL33" s="137"/>
      <c r="DM33" s="137"/>
      <c r="DN33" s="137"/>
      <c r="DO33" s="137"/>
      <c r="DP33" s="137"/>
      <c r="DQ33" s="137"/>
      <c r="DR33" s="137"/>
      <c r="DS33" s="137"/>
      <c r="DT33" s="137"/>
      <c r="DU33" s="137"/>
      <c r="DV33" s="137"/>
      <c r="DW33" s="137"/>
      <c r="DX33" s="137"/>
      <c r="DY33" s="137"/>
      <c r="DZ33" s="137"/>
      <c r="EA33" s="137"/>
      <c r="EB33" s="137"/>
      <c r="EC33" s="137"/>
      <c r="ED33" s="137"/>
      <c r="EE33" s="137"/>
      <c r="EF33" s="137"/>
      <c r="EG33" s="137"/>
      <c r="EH33" s="137"/>
      <c r="EI33" s="137"/>
      <c r="EJ33" s="137"/>
      <c r="EK33" s="137"/>
      <c r="EL33" s="137"/>
      <c r="EM33" s="137"/>
      <c r="EN33" s="137"/>
      <c r="EO33" s="137"/>
      <c r="EP33" s="137"/>
      <c r="EQ33" s="137"/>
      <c r="ER33" s="137"/>
      <c r="ES33" s="137"/>
      <c r="ET33" s="137"/>
      <c r="EU33" s="137"/>
      <c r="EV33" s="137"/>
      <c r="EW33" s="137"/>
      <c r="EX33" s="137"/>
      <c r="EY33" s="137"/>
    </row>
    <row r="34" spans="1:155" ht="304.5" customHeight="1">
      <c r="A34" s="106" t="s">
        <v>211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6"/>
      <c r="CG34" s="106"/>
      <c r="CH34" s="106"/>
      <c r="CI34" s="106"/>
      <c r="CJ34" s="106"/>
      <c r="CK34" s="106"/>
      <c r="CL34" s="106"/>
      <c r="CM34" s="106"/>
      <c r="CN34" s="106"/>
      <c r="CO34" s="106"/>
      <c r="CP34" s="106"/>
      <c r="CQ34" s="106"/>
      <c r="CR34" s="106"/>
      <c r="CS34" s="106"/>
      <c r="CT34" s="106"/>
      <c r="CU34" s="106"/>
      <c r="CV34" s="106"/>
      <c r="CW34" s="106"/>
      <c r="CX34" s="106"/>
      <c r="CY34" s="106"/>
      <c r="CZ34" s="106"/>
      <c r="DA34" s="106"/>
      <c r="DB34" s="106"/>
      <c r="DC34" s="106"/>
      <c r="DD34" s="106"/>
      <c r="DE34" s="106"/>
      <c r="DF34" s="106"/>
      <c r="DG34" s="106"/>
      <c r="DH34" s="106"/>
      <c r="DI34" s="106"/>
      <c r="DJ34" s="106"/>
      <c r="DK34" s="106"/>
      <c r="DL34" s="106"/>
      <c r="DM34" s="106"/>
      <c r="DN34" s="106"/>
      <c r="DO34" s="106"/>
      <c r="DP34" s="106"/>
      <c r="DQ34" s="106"/>
      <c r="DR34" s="106"/>
      <c r="DS34" s="106"/>
      <c r="DT34" s="106"/>
      <c r="DU34" s="106"/>
      <c r="DV34" s="106"/>
      <c r="DW34" s="106"/>
      <c r="DX34" s="106"/>
      <c r="DY34" s="106"/>
      <c r="DZ34" s="106"/>
      <c r="EA34" s="106"/>
      <c r="EB34" s="106"/>
      <c r="EC34" s="106"/>
      <c r="ED34" s="106"/>
      <c r="EE34" s="106"/>
      <c r="EF34" s="106"/>
      <c r="EG34" s="106"/>
      <c r="EH34" s="106"/>
      <c r="EI34" s="106"/>
      <c r="EJ34" s="106"/>
      <c r="EK34" s="106"/>
      <c r="EL34" s="106"/>
      <c r="EM34" s="106"/>
      <c r="EN34" s="106"/>
      <c r="EO34" s="106"/>
      <c r="EP34" s="106"/>
      <c r="EQ34" s="106"/>
      <c r="ER34" s="106"/>
      <c r="ES34" s="106"/>
      <c r="ET34" s="106"/>
      <c r="EU34" s="106"/>
      <c r="EV34" s="106"/>
      <c r="EW34" s="106"/>
      <c r="EX34" s="106"/>
      <c r="EY34" s="106"/>
    </row>
    <row r="35" spans="1:155" ht="125.25" customHeight="1">
      <c r="A35" s="107" t="s">
        <v>212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  <c r="BM35" s="107"/>
      <c r="BN35" s="107"/>
      <c r="BO35" s="107"/>
      <c r="BP35" s="107"/>
      <c r="BQ35" s="107"/>
      <c r="BR35" s="107"/>
      <c r="BS35" s="107"/>
      <c r="BT35" s="107"/>
      <c r="BU35" s="107"/>
      <c r="BV35" s="107"/>
      <c r="BW35" s="107"/>
      <c r="BX35" s="107"/>
      <c r="BY35" s="107"/>
      <c r="BZ35" s="107"/>
      <c r="CA35" s="107"/>
      <c r="CB35" s="107"/>
      <c r="CC35" s="107"/>
      <c r="CD35" s="107"/>
      <c r="CE35" s="107"/>
      <c r="CF35" s="107"/>
      <c r="CG35" s="107"/>
      <c r="CH35" s="107"/>
      <c r="CI35" s="107"/>
      <c r="CJ35" s="107"/>
      <c r="CK35" s="107"/>
      <c r="CL35" s="107"/>
      <c r="CM35" s="107"/>
      <c r="CN35" s="107"/>
      <c r="CO35" s="107"/>
      <c r="CP35" s="107"/>
      <c r="CQ35" s="107"/>
      <c r="CR35" s="107"/>
      <c r="CS35" s="107"/>
      <c r="CT35" s="107"/>
      <c r="CU35" s="107"/>
      <c r="CV35" s="107"/>
      <c r="CW35" s="107"/>
      <c r="CX35" s="107"/>
      <c r="CY35" s="107"/>
      <c r="CZ35" s="107"/>
      <c r="DA35" s="107"/>
      <c r="DB35" s="107"/>
      <c r="DC35" s="107"/>
      <c r="DD35" s="107"/>
      <c r="DE35" s="107"/>
      <c r="DF35" s="107"/>
      <c r="DG35" s="107"/>
      <c r="DH35" s="107"/>
      <c r="DI35" s="107"/>
      <c r="DJ35" s="107"/>
      <c r="DK35" s="107"/>
      <c r="DL35" s="107"/>
      <c r="DM35" s="107"/>
      <c r="DN35" s="107"/>
      <c r="DO35" s="107"/>
      <c r="DP35" s="107"/>
      <c r="DQ35" s="107"/>
      <c r="DR35" s="107"/>
      <c r="DS35" s="107"/>
      <c r="DT35" s="107"/>
      <c r="DU35" s="107"/>
      <c r="DV35" s="107"/>
      <c r="DW35" s="107"/>
      <c r="DX35" s="107"/>
      <c r="DY35" s="107"/>
      <c r="DZ35" s="107"/>
      <c r="EA35" s="107"/>
      <c r="EB35" s="107"/>
      <c r="EC35" s="107"/>
      <c r="ED35" s="107"/>
      <c r="EE35" s="107"/>
      <c r="EF35" s="107"/>
      <c r="EG35" s="107"/>
      <c r="EH35" s="107"/>
      <c r="EI35" s="107"/>
      <c r="EJ35" s="107"/>
      <c r="EK35" s="107"/>
      <c r="EL35" s="107"/>
      <c r="EM35" s="107"/>
      <c r="EN35" s="107"/>
      <c r="EO35" s="107"/>
      <c r="EP35" s="107"/>
      <c r="EQ35" s="107"/>
      <c r="ER35" s="107"/>
      <c r="ES35" s="107"/>
      <c r="ET35" s="107"/>
      <c r="EU35" s="107"/>
      <c r="EV35" s="107"/>
      <c r="EW35" s="107"/>
      <c r="EX35" s="107"/>
      <c r="EY35" s="107"/>
    </row>
    <row r="36" spans="1:155" ht="15">
      <c r="A36" s="134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  <c r="BL36" s="134"/>
      <c r="BM36" s="134"/>
      <c r="BN36" s="134"/>
      <c r="BO36" s="134"/>
      <c r="BP36" s="134"/>
      <c r="BQ36" s="134"/>
      <c r="BR36" s="134"/>
      <c r="BS36" s="134"/>
      <c r="BT36" s="134"/>
      <c r="BU36" s="134"/>
      <c r="BV36" s="134"/>
      <c r="BW36" s="134"/>
      <c r="BX36" s="134"/>
      <c r="BY36" s="134"/>
      <c r="BZ36" s="134"/>
      <c r="CA36" s="134"/>
      <c r="CB36" s="134"/>
      <c r="CC36" s="134"/>
      <c r="CD36" s="134"/>
      <c r="CE36" s="134"/>
      <c r="CF36" s="134"/>
      <c r="CG36" s="134"/>
      <c r="CH36" s="134"/>
      <c r="CI36" s="134"/>
      <c r="CJ36" s="134"/>
      <c r="CK36" s="134"/>
      <c r="CL36" s="134"/>
      <c r="CM36" s="134"/>
      <c r="CN36" s="134"/>
      <c r="CO36" s="134"/>
      <c r="CP36" s="134"/>
      <c r="CQ36" s="134"/>
      <c r="CR36" s="134"/>
      <c r="CS36" s="134"/>
      <c r="CT36" s="134"/>
      <c r="CU36" s="134"/>
      <c r="CV36" s="134"/>
      <c r="CW36" s="134"/>
      <c r="CX36" s="134"/>
      <c r="CY36" s="134"/>
      <c r="CZ36" s="134"/>
      <c r="DA36" s="134"/>
      <c r="DB36" s="134"/>
      <c r="DC36" s="134"/>
      <c r="DD36" s="134"/>
      <c r="DE36" s="134"/>
      <c r="DF36" s="134"/>
      <c r="DG36" s="134"/>
      <c r="DH36" s="134"/>
      <c r="DI36" s="134"/>
      <c r="DJ36" s="134"/>
      <c r="DK36" s="134"/>
      <c r="DL36" s="134"/>
      <c r="DM36" s="134"/>
      <c r="DN36" s="134"/>
      <c r="DO36" s="134"/>
      <c r="DP36" s="134"/>
      <c r="DQ36" s="134"/>
      <c r="DR36" s="134"/>
      <c r="DS36" s="134"/>
      <c r="DT36" s="134"/>
      <c r="DU36" s="134"/>
      <c r="DV36" s="134"/>
      <c r="DW36" s="134"/>
      <c r="DX36" s="134"/>
      <c r="DY36" s="134"/>
      <c r="DZ36" s="134"/>
      <c r="EA36" s="134"/>
      <c r="EB36" s="134"/>
      <c r="EC36" s="134"/>
      <c r="ED36" s="134"/>
      <c r="EE36" s="134"/>
      <c r="EF36" s="134"/>
      <c r="EG36" s="134"/>
      <c r="EH36" s="134"/>
      <c r="EI36" s="134"/>
      <c r="EJ36" s="134"/>
      <c r="EK36" s="134"/>
      <c r="EL36" s="134"/>
      <c r="EM36" s="134"/>
      <c r="EN36" s="134"/>
      <c r="EO36" s="134"/>
      <c r="EP36" s="134"/>
      <c r="EQ36" s="134"/>
      <c r="ER36" s="134"/>
      <c r="ES36" s="134"/>
      <c r="ET36" s="134"/>
      <c r="EU36" s="134"/>
      <c r="EV36" s="134"/>
      <c r="EW36" s="134"/>
      <c r="EX36" s="134"/>
      <c r="EY36" s="134"/>
    </row>
    <row r="37" spans="1:155" ht="6.75" customHeight="1">
      <c r="A37" s="109" t="s">
        <v>69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109"/>
      <c r="BN37" s="109"/>
      <c r="BO37" s="109"/>
      <c r="BP37" s="109"/>
      <c r="BQ37" s="109"/>
      <c r="BR37" s="109"/>
      <c r="BS37" s="109"/>
      <c r="BT37" s="109"/>
      <c r="BU37" s="109"/>
      <c r="BV37" s="109"/>
      <c r="BW37" s="109"/>
      <c r="BX37" s="109"/>
      <c r="BY37" s="109"/>
      <c r="BZ37" s="109"/>
      <c r="CA37" s="109"/>
      <c r="CB37" s="109"/>
      <c r="CC37" s="109"/>
      <c r="CD37" s="109"/>
      <c r="CE37" s="109"/>
      <c r="CF37" s="109"/>
      <c r="CG37" s="109"/>
      <c r="CH37" s="109"/>
      <c r="CI37" s="109"/>
      <c r="CJ37" s="109"/>
      <c r="CK37" s="109"/>
      <c r="CL37" s="109"/>
      <c r="CM37" s="109"/>
      <c r="CN37" s="109"/>
      <c r="CO37" s="109"/>
      <c r="CP37" s="109"/>
      <c r="CQ37" s="109"/>
      <c r="CR37" s="109"/>
      <c r="CS37" s="109"/>
      <c r="CT37" s="109"/>
      <c r="CU37" s="109"/>
      <c r="CV37" s="109"/>
      <c r="CW37" s="109"/>
      <c r="CX37" s="109"/>
      <c r="CY37" s="109"/>
      <c r="CZ37" s="109"/>
      <c r="DA37" s="109"/>
      <c r="DB37" s="109"/>
      <c r="DC37" s="109"/>
      <c r="DD37" s="109"/>
      <c r="DE37" s="109"/>
      <c r="DF37" s="109"/>
      <c r="DG37" s="109"/>
      <c r="DH37" s="109"/>
      <c r="DI37" s="109"/>
      <c r="DJ37" s="109"/>
      <c r="DK37" s="109"/>
      <c r="DL37" s="109"/>
      <c r="DM37" s="109"/>
      <c r="DN37" s="109"/>
      <c r="DO37" s="109"/>
      <c r="DP37" s="109"/>
      <c r="DQ37" s="109"/>
      <c r="DR37" s="109"/>
      <c r="DS37" s="109"/>
      <c r="DT37" s="109"/>
      <c r="DU37" s="109"/>
      <c r="DV37" s="109"/>
      <c r="DW37" s="109"/>
      <c r="DX37" s="109"/>
      <c r="DY37" s="109"/>
      <c r="DZ37" s="109"/>
      <c r="EA37" s="109"/>
      <c r="EB37" s="109"/>
      <c r="EC37" s="109"/>
      <c r="ED37" s="109"/>
      <c r="EE37" s="109"/>
      <c r="EF37" s="109"/>
      <c r="EG37" s="109"/>
      <c r="EH37" s="109"/>
      <c r="EI37" s="109"/>
      <c r="EJ37" s="109"/>
      <c r="EK37" s="109"/>
      <c r="EL37" s="109"/>
      <c r="EM37" s="109"/>
      <c r="EN37" s="109"/>
      <c r="EO37" s="109"/>
      <c r="EP37" s="109"/>
      <c r="EQ37" s="109"/>
      <c r="ER37" s="109"/>
      <c r="ES37" s="109"/>
      <c r="ET37" s="109"/>
      <c r="EU37" s="109"/>
      <c r="EV37" s="109"/>
      <c r="EW37" s="109"/>
      <c r="EX37" s="109"/>
      <c r="EY37" s="109"/>
    </row>
    <row r="38" spans="1:155" s="32" customFormat="1" ht="46.5" customHeight="1">
      <c r="A38" s="108" t="s">
        <v>213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8"/>
      <c r="DB38" s="108"/>
      <c r="DC38" s="108"/>
      <c r="DD38" s="108"/>
      <c r="DE38" s="108"/>
      <c r="DF38" s="108"/>
      <c r="DG38" s="108"/>
      <c r="DH38" s="108"/>
      <c r="DI38" s="108"/>
      <c r="DJ38" s="108"/>
      <c r="DK38" s="108"/>
      <c r="DL38" s="108"/>
      <c r="DM38" s="108"/>
      <c r="DN38" s="108"/>
      <c r="DO38" s="108"/>
      <c r="DP38" s="108"/>
      <c r="DQ38" s="108"/>
      <c r="DR38" s="108"/>
      <c r="DS38" s="108"/>
      <c r="DT38" s="108"/>
      <c r="DU38" s="108"/>
      <c r="DV38" s="108"/>
      <c r="DW38" s="108"/>
      <c r="DX38" s="108"/>
      <c r="DY38" s="108"/>
      <c r="DZ38" s="108"/>
      <c r="EA38" s="108"/>
      <c r="EB38" s="108"/>
      <c r="EC38" s="108"/>
      <c r="ED38" s="108"/>
      <c r="EE38" s="108"/>
      <c r="EF38" s="108"/>
      <c r="EG38" s="108"/>
      <c r="EH38" s="108"/>
      <c r="EI38" s="108"/>
      <c r="EJ38" s="108"/>
      <c r="EK38" s="108"/>
      <c r="EL38" s="108"/>
      <c r="EM38" s="108"/>
      <c r="EN38" s="108"/>
      <c r="EO38" s="108"/>
      <c r="EP38" s="108"/>
      <c r="EQ38" s="108"/>
      <c r="ER38" s="108"/>
      <c r="ES38" s="108"/>
      <c r="ET38" s="108"/>
      <c r="EU38" s="108"/>
      <c r="EV38" s="108"/>
      <c r="EW38" s="108"/>
      <c r="EX38" s="108"/>
      <c r="EY38" s="108"/>
    </row>
    <row r="39" spans="1:155" s="32" customFormat="1" ht="42.75" customHeight="1">
      <c r="A39" s="104" t="s">
        <v>71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4"/>
      <c r="BW39" s="104"/>
      <c r="BX39" s="104"/>
      <c r="BY39" s="104"/>
      <c r="BZ39" s="104"/>
      <c r="CA39" s="104"/>
      <c r="CB39" s="104"/>
      <c r="CC39" s="104"/>
      <c r="CD39" s="104"/>
      <c r="CE39" s="104"/>
      <c r="CF39" s="104"/>
      <c r="CG39" s="104"/>
      <c r="CH39" s="104"/>
      <c r="CI39" s="104"/>
      <c r="CJ39" s="104"/>
      <c r="CK39" s="104"/>
      <c r="CL39" s="104"/>
      <c r="CM39" s="104"/>
      <c r="CN39" s="104"/>
      <c r="CO39" s="104"/>
      <c r="CP39" s="104"/>
      <c r="CQ39" s="104"/>
      <c r="CR39" s="104"/>
      <c r="CS39" s="104"/>
      <c r="CT39" s="104"/>
      <c r="CU39" s="104"/>
      <c r="CV39" s="104"/>
      <c r="CW39" s="104"/>
      <c r="CX39" s="104"/>
      <c r="CY39" s="104"/>
      <c r="CZ39" s="104"/>
      <c r="DA39" s="104"/>
      <c r="DB39" s="104"/>
      <c r="DC39" s="104"/>
      <c r="DD39" s="104"/>
      <c r="DE39" s="104"/>
      <c r="DF39" s="104"/>
      <c r="DG39" s="104"/>
      <c r="DH39" s="104"/>
      <c r="DI39" s="104"/>
      <c r="DJ39" s="104"/>
      <c r="DK39" s="104"/>
      <c r="DL39" s="104"/>
      <c r="DM39" s="104"/>
      <c r="DN39" s="104"/>
      <c r="DO39" s="104"/>
      <c r="DP39" s="104"/>
      <c r="DQ39" s="104"/>
      <c r="DR39" s="104"/>
      <c r="DS39" s="104"/>
      <c r="DT39" s="104"/>
      <c r="DU39" s="104"/>
      <c r="DV39" s="104"/>
      <c r="DW39" s="104"/>
      <c r="DX39" s="104"/>
      <c r="DY39" s="104"/>
      <c r="DZ39" s="104"/>
      <c r="EA39" s="104"/>
      <c r="EB39" s="104"/>
      <c r="EC39" s="104"/>
      <c r="ED39" s="104"/>
      <c r="EE39" s="104"/>
      <c r="EF39" s="104"/>
      <c r="EG39" s="104"/>
      <c r="EH39" s="104"/>
      <c r="EI39" s="104"/>
      <c r="EJ39" s="104"/>
      <c r="EK39" s="104"/>
      <c r="EL39" s="104"/>
      <c r="EM39" s="104"/>
      <c r="EN39" s="104"/>
      <c r="EO39" s="104"/>
      <c r="EP39" s="104"/>
      <c r="EQ39" s="104"/>
      <c r="ER39" s="104"/>
      <c r="ES39" s="104"/>
      <c r="ET39" s="104"/>
      <c r="EU39" s="104"/>
      <c r="EV39" s="104"/>
      <c r="EW39" s="104"/>
      <c r="EX39" s="104"/>
      <c r="EY39" s="104"/>
    </row>
    <row r="40" spans="1:155" s="32" customFormat="1" ht="39.75" customHeight="1">
      <c r="A40" s="135" t="s">
        <v>72</v>
      </c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  <c r="AU40" s="135"/>
      <c r="AV40" s="135"/>
      <c r="AW40" s="135"/>
      <c r="AX40" s="135"/>
      <c r="AY40" s="135"/>
      <c r="AZ40" s="135"/>
      <c r="BA40" s="135"/>
      <c r="BB40" s="135"/>
      <c r="BC40" s="135"/>
      <c r="BD40" s="135"/>
      <c r="BE40" s="135"/>
      <c r="BF40" s="135"/>
      <c r="BG40" s="135"/>
      <c r="BH40" s="135"/>
      <c r="BI40" s="135"/>
      <c r="BJ40" s="135"/>
      <c r="BK40" s="135"/>
      <c r="BL40" s="135"/>
      <c r="BM40" s="135"/>
      <c r="BN40" s="135"/>
      <c r="BO40" s="135"/>
      <c r="BP40" s="135"/>
      <c r="BQ40" s="135"/>
      <c r="BR40" s="135"/>
      <c r="BS40" s="135"/>
      <c r="BT40" s="135"/>
      <c r="BU40" s="135"/>
      <c r="BV40" s="135"/>
      <c r="BW40" s="135"/>
      <c r="BX40" s="135"/>
      <c r="BY40" s="135"/>
      <c r="BZ40" s="135"/>
      <c r="CA40" s="135"/>
      <c r="CB40" s="135"/>
      <c r="CC40" s="135"/>
      <c r="CD40" s="135"/>
      <c r="CE40" s="135"/>
      <c r="CF40" s="135"/>
      <c r="CG40" s="135"/>
      <c r="CH40" s="135"/>
      <c r="CI40" s="135"/>
      <c r="CJ40" s="135"/>
      <c r="CK40" s="135"/>
      <c r="CL40" s="135"/>
      <c r="CM40" s="135"/>
      <c r="CN40" s="135"/>
      <c r="CO40" s="135"/>
      <c r="CP40" s="135"/>
      <c r="CQ40" s="135"/>
      <c r="CR40" s="135"/>
      <c r="CS40" s="135"/>
      <c r="CT40" s="135"/>
      <c r="CU40" s="135"/>
      <c r="CV40" s="135"/>
      <c r="CW40" s="135"/>
      <c r="CX40" s="135"/>
      <c r="CY40" s="135"/>
      <c r="CZ40" s="135"/>
      <c r="DA40" s="135"/>
      <c r="DB40" s="135"/>
      <c r="DC40" s="135"/>
      <c r="DD40" s="135"/>
      <c r="DE40" s="135"/>
      <c r="DF40" s="135"/>
      <c r="DG40" s="135"/>
      <c r="DH40" s="135"/>
      <c r="DI40" s="135"/>
      <c r="DJ40" s="135"/>
      <c r="DK40" s="135"/>
      <c r="DL40" s="135"/>
      <c r="DM40" s="135"/>
      <c r="DN40" s="135"/>
      <c r="DO40" s="135"/>
      <c r="DP40" s="135"/>
      <c r="DQ40" s="135"/>
      <c r="DR40" s="135"/>
      <c r="DS40" s="135"/>
      <c r="DT40" s="135"/>
      <c r="DU40" s="135"/>
      <c r="DV40" s="135"/>
      <c r="DW40" s="135"/>
      <c r="DX40" s="135"/>
      <c r="DY40" s="135"/>
      <c r="DZ40" s="135"/>
      <c r="EA40" s="135"/>
      <c r="EB40" s="135"/>
      <c r="EC40" s="135"/>
      <c r="ED40" s="135"/>
      <c r="EE40" s="135"/>
      <c r="EF40" s="135"/>
      <c r="EG40" s="135"/>
      <c r="EH40" s="135"/>
      <c r="EI40" s="135"/>
      <c r="EJ40" s="135"/>
      <c r="EK40" s="135"/>
      <c r="EL40" s="135"/>
      <c r="EM40" s="135"/>
      <c r="EN40" s="135"/>
      <c r="EO40" s="135"/>
      <c r="EP40" s="135"/>
      <c r="EQ40" s="135"/>
      <c r="ER40" s="135"/>
      <c r="ES40" s="135"/>
      <c r="ET40" s="135"/>
      <c r="EU40" s="135"/>
      <c r="EV40" s="135"/>
      <c r="EW40" s="135"/>
      <c r="EX40" s="135"/>
      <c r="EY40" s="135"/>
    </row>
    <row r="41" spans="1:244" ht="18.75">
      <c r="A41" s="119" t="s">
        <v>214</v>
      </c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  <c r="BB41" s="119"/>
      <c r="BC41" s="119"/>
      <c r="BD41" s="119"/>
      <c r="BE41" s="119"/>
      <c r="BF41" s="119"/>
      <c r="BG41" s="119"/>
      <c r="BH41" s="119"/>
      <c r="BI41" s="119"/>
      <c r="BJ41" s="119"/>
      <c r="BK41" s="119"/>
      <c r="BL41" s="119"/>
      <c r="BM41" s="119"/>
      <c r="BN41" s="119"/>
      <c r="BO41" s="119"/>
      <c r="BP41" s="119"/>
      <c r="BQ41" s="119"/>
      <c r="BR41" s="119"/>
      <c r="BS41" s="119"/>
      <c r="BT41" s="119"/>
      <c r="BU41" s="119"/>
      <c r="BV41" s="119"/>
      <c r="BW41" s="119"/>
      <c r="BX41" s="119"/>
      <c r="BY41" s="119"/>
      <c r="BZ41" s="119"/>
      <c r="CA41" s="119"/>
      <c r="CB41" s="119"/>
      <c r="CC41" s="119"/>
      <c r="CD41" s="119"/>
      <c r="CE41" s="119"/>
      <c r="CF41" s="119"/>
      <c r="CG41" s="119"/>
      <c r="CH41" s="119"/>
      <c r="CI41" s="119"/>
      <c r="CJ41" s="119"/>
      <c r="CK41" s="119"/>
      <c r="CL41" s="119"/>
      <c r="CM41" s="119"/>
      <c r="CN41" s="119"/>
      <c r="CO41" s="119"/>
      <c r="CP41" s="119"/>
      <c r="CQ41" s="119"/>
      <c r="CR41" s="119"/>
      <c r="CS41" s="119"/>
      <c r="CT41" s="119"/>
      <c r="CU41" s="119"/>
      <c r="CV41" s="119"/>
      <c r="CW41" s="119"/>
      <c r="CX41" s="119"/>
      <c r="CY41" s="119"/>
      <c r="CZ41" s="119"/>
      <c r="DA41" s="119"/>
      <c r="DB41" s="119"/>
      <c r="DC41" s="119"/>
      <c r="DD41" s="119"/>
      <c r="DE41" s="119"/>
      <c r="DF41" s="119"/>
      <c r="DG41" s="119"/>
      <c r="DH41" s="119"/>
      <c r="DI41" s="119"/>
      <c r="DJ41" s="119"/>
      <c r="DK41" s="119"/>
      <c r="DL41" s="119"/>
      <c r="DM41" s="119"/>
      <c r="DN41" s="119"/>
      <c r="DO41" s="119"/>
      <c r="DP41" s="119"/>
      <c r="DQ41" s="119"/>
      <c r="DR41" s="119"/>
      <c r="DS41" s="119"/>
      <c r="DT41" s="119"/>
      <c r="DU41" s="119"/>
      <c r="DV41" s="119"/>
      <c r="DW41" s="119"/>
      <c r="DX41" s="119"/>
      <c r="DY41" s="119"/>
      <c r="DZ41" s="119"/>
      <c r="EA41" s="119"/>
      <c r="EB41" s="119"/>
      <c r="EC41" s="119"/>
      <c r="ED41" s="119"/>
      <c r="EE41" s="119"/>
      <c r="EF41" s="119"/>
      <c r="EG41" s="119"/>
      <c r="EH41" s="119"/>
      <c r="EI41" s="119"/>
      <c r="EJ41" s="119"/>
      <c r="EK41" s="119"/>
      <c r="EL41" s="119"/>
      <c r="EM41" s="119"/>
      <c r="EN41" s="119"/>
      <c r="EO41" s="119"/>
      <c r="EP41" s="119"/>
      <c r="EQ41" s="119"/>
      <c r="ER41" s="119"/>
      <c r="ES41" s="119"/>
      <c r="ET41" s="119"/>
      <c r="EU41" s="119"/>
      <c r="EV41" s="119"/>
      <c r="EW41" s="119"/>
      <c r="EX41" s="119"/>
      <c r="EY41" s="119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</row>
    <row r="42" spans="1:155" ht="18.75">
      <c r="A42" s="119" t="s">
        <v>73</v>
      </c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  <c r="BB42" s="119"/>
      <c r="BC42" s="119"/>
      <c r="BD42" s="119"/>
      <c r="BE42" s="119"/>
      <c r="BF42" s="119"/>
      <c r="BG42" s="119"/>
      <c r="BH42" s="119"/>
      <c r="BI42" s="119"/>
      <c r="BJ42" s="119"/>
      <c r="BK42" s="119"/>
      <c r="BL42" s="119"/>
      <c r="BM42" s="119"/>
      <c r="BN42" s="119"/>
      <c r="BO42" s="119"/>
      <c r="BP42" s="119"/>
      <c r="BQ42" s="119"/>
      <c r="BR42" s="119"/>
      <c r="BS42" s="119"/>
      <c r="BT42" s="119"/>
      <c r="BU42" s="119"/>
      <c r="BV42" s="119"/>
      <c r="BW42" s="119"/>
      <c r="BX42" s="119"/>
      <c r="BY42" s="119"/>
      <c r="BZ42" s="119"/>
      <c r="CA42" s="119"/>
      <c r="CB42" s="119"/>
      <c r="CC42" s="119"/>
      <c r="CD42" s="119"/>
      <c r="CE42" s="119"/>
      <c r="CF42" s="119"/>
      <c r="CG42" s="119"/>
      <c r="CH42" s="119"/>
      <c r="CI42" s="119"/>
      <c r="CJ42" s="119"/>
      <c r="CK42" s="119"/>
      <c r="CL42" s="119"/>
      <c r="CM42" s="119"/>
      <c r="CN42" s="119"/>
      <c r="CO42" s="119"/>
      <c r="CP42" s="119"/>
      <c r="CQ42" s="119"/>
      <c r="CR42" s="119"/>
      <c r="CS42" s="119"/>
      <c r="CT42" s="119"/>
      <c r="CU42" s="119"/>
      <c r="CV42" s="119"/>
      <c r="CW42" s="119"/>
      <c r="CX42" s="119"/>
      <c r="CY42" s="119"/>
      <c r="CZ42" s="119"/>
      <c r="DA42" s="119"/>
      <c r="DB42" s="119"/>
      <c r="DC42" s="119"/>
      <c r="DD42" s="119"/>
      <c r="DE42" s="119"/>
      <c r="DF42" s="119"/>
      <c r="DG42" s="119"/>
      <c r="DH42" s="119"/>
      <c r="DI42" s="119"/>
      <c r="DJ42" s="119"/>
      <c r="DK42" s="119"/>
      <c r="DL42" s="119"/>
      <c r="DM42" s="119"/>
      <c r="DN42" s="119"/>
      <c r="DO42" s="119"/>
      <c r="DP42" s="119"/>
      <c r="DQ42" s="119"/>
      <c r="DR42" s="119"/>
      <c r="DS42" s="119"/>
      <c r="DT42" s="119"/>
      <c r="DU42" s="119"/>
      <c r="DV42" s="119"/>
      <c r="DW42" s="119"/>
      <c r="DX42" s="119"/>
      <c r="DY42" s="119"/>
      <c r="DZ42" s="119"/>
      <c r="EA42" s="119"/>
      <c r="EB42" s="119"/>
      <c r="EC42" s="119"/>
      <c r="ED42" s="119"/>
      <c r="EE42" s="119"/>
      <c r="EF42" s="119"/>
      <c r="EG42" s="119"/>
      <c r="EH42" s="119"/>
      <c r="EI42" s="119"/>
      <c r="EJ42" s="119"/>
      <c r="EK42" s="119"/>
      <c r="EL42" s="119"/>
      <c r="EM42" s="119"/>
      <c r="EN42" s="119"/>
      <c r="EO42" s="119"/>
      <c r="EP42" s="119"/>
      <c r="EQ42" s="119"/>
      <c r="ER42" s="119"/>
      <c r="ES42" s="119"/>
      <c r="ET42" s="119"/>
      <c r="EU42" s="119"/>
      <c r="EV42" s="119"/>
      <c r="EW42" s="119"/>
      <c r="EX42" s="119"/>
      <c r="EY42" s="119"/>
    </row>
    <row r="43" spans="1:155" ht="21.75" customHeight="1">
      <c r="A43" s="119" t="s">
        <v>215</v>
      </c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  <c r="BB43" s="119"/>
      <c r="BC43" s="119"/>
      <c r="BD43" s="119"/>
      <c r="BE43" s="119"/>
      <c r="BF43" s="119"/>
      <c r="BG43" s="119"/>
      <c r="BH43" s="119"/>
      <c r="BI43" s="119"/>
      <c r="BJ43" s="119"/>
      <c r="BK43" s="119"/>
      <c r="BL43" s="119"/>
      <c r="BM43" s="119"/>
      <c r="BN43" s="119"/>
      <c r="BO43" s="119"/>
      <c r="BP43" s="119"/>
      <c r="BQ43" s="119"/>
      <c r="BR43" s="119"/>
      <c r="BS43" s="119"/>
      <c r="BT43" s="119"/>
      <c r="BU43" s="119"/>
      <c r="BV43" s="119"/>
      <c r="BW43" s="119"/>
      <c r="BX43" s="119"/>
      <c r="BY43" s="119"/>
      <c r="BZ43" s="119"/>
      <c r="CA43" s="119"/>
      <c r="CB43" s="119"/>
      <c r="CC43" s="119"/>
      <c r="CD43" s="119"/>
      <c r="CE43" s="119"/>
      <c r="CF43" s="119"/>
      <c r="CG43" s="119"/>
      <c r="CH43" s="119"/>
      <c r="CI43" s="119"/>
      <c r="CJ43" s="119"/>
      <c r="CK43" s="119"/>
      <c r="CL43" s="119"/>
      <c r="CM43" s="119"/>
      <c r="CN43" s="119"/>
      <c r="CO43" s="119"/>
      <c r="CP43" s="119"/>
      <c r="CQ43" s="119"/>
      <c r="CR43" s="119"/>
      <c r="CS43" s="119"/>
      <c r="CT43" s="119"/>
      <c r="CU43" s="119"/>
      <c r="CV43" s="119"/>
      <c r="CW43" s="119"/>
      <c r="CX43" s="119"/>
      <c r="CY43" s="119"/>
      <c r="CZ43" s="119"/>
      <c r="DA43" s="119"/>
      <c r="DB43" s="119"/>
      <c r="DC43" s="119"/>
      <c r="DD43" s="119"/>
      <c r="DE43" s="119"/>
      <c r="DF43" s="119"/>
      <c r="DG43" s="119"/>
      <c r="DH43" s="119"/>
      <c r="DI43" s="119"/>
      <c r="DJ43" s="119"/>
      <c r="DK43" s="119"/>
      <c r="DL43" s="119"/>
      <c r="DM43" s="119"/>
      <c r="DN43" s="119"/>
      <c r="DO43" s="119"/>
      <c r="DP43" s="119"/>
      <c r="DQ43" s="119"/>
      <c r="DR43" s="119"/>
      <c r="DS43" s="119"/>
      <c r="DT43" s="119"/>
      <c r="DU43" s="119"/>
      <c r="DV43" s="119"/>
      <c r="DW43" s="119"/>
      <c r="DX43" s="119"/>
      <c r="DY43" s="119"/>
      <c r="DZ43" s="119"/>
      <c r="EA43" s="119"/>
      <c r="EB43" s="119"/>
      <c r="EC43" s="119"/>
      <c r="ED43" s="119"/>
      <c r="EE43" s="119"/>
      <c r="EF43" s="119"/>
      <c r="EG43" s="119"/>
      <c r="EH43" s="119"/>
      <c r="EI43" s="119"/>
      <c r="EJ43" s="119"/>
      <c r="EK43" s="119"/>
      <c r="EL43" s="119"/>
      <c r="EM43" s="119"/>
      <c r="EN43" s="119"/>
      <c r="EO43" s="119"/>
      <c r="EP43" s="119"/>
      <c r="EQ43" s="119"/>
      <c r="ER43" s="119"/>
      <c r="ES43" s="119"/>
      <c r="ET43" s="119"/>
      <c r="EU43" s="119"/>
      <c r="EV43" s="119"/>
      <c r="EW43" s="119"/>
      <c r="EX43" s="119"/>
      <c r="EY43" s="119"/>
    </row>
    <row r="44" spans="1:155" ht="15">
      <c r="A44" s="120"/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20"/>
      <c r="BB44" s="120"/>
      <c r="BC44" s="120"/>
      <c r="BD44" s="120"/>
      <c r="BE44" s="120"/>
      <c r="BF44" s="120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20"/>
      <c r="BS44" s="120"/>
      <c r="BT44" s="120"/>
      <c r="BU44" s="120"/>
      <c r="BV44" s="120"/>
      <c r="BW44" s="120"/>
      <c r="BX44" s="120"/>
      <c r="BY44" s="120"/>
      <c r="BZ44" s="120"/>
      <c r="CA44" s="120"/>
      <c r="CB44" s="120"/>
      <c r="CC44" s="120"/>
      <c r="CD44" s="120"/>
      <c r="CE44" s="120"/>
      <c r="CF44" s="120"/>
      <c r="CG44" s="120"/>
      <c r="CH44" s="120"/>
      <c r="CI44" s="120"/>
      <c r="CJ44" s="120"/>
      <c r="CK44" s="120"/>
      <c r="CL44" s="120"/>
      <c r="CM44" s="120"/>
      <c r="CN44" s="120"/>
      <c r="CO44" s="120"/>
      <c r="CP44" s="120"/>
      <c r="CQ44" s="120"/>
      <c r="CR44" s="120"/>
      <c r="CS44" s="120"/>
      <c r="CT44" s="120"/>
      <c r="CU44" s="120"/>
      <c r="CV44" s="120"/>
      <c r="CW44" s="120"/>
      <c r="CX44" s="120"/>
      <c r="CY44" s="120"/>
      <c r="CZ44" s="120"/>
      <c r="DA44" s="120"/>
      <c r="DB44" s="120"/>
      <c r="DC44" s="120"/>
      <c r="DD44" s="120"/>
      <c r="DE44" s="120"/>
      <c r="DF44" s="120"/>
      <c r="DG44" s="120"/>
      <c r="DH44" s="120"/>
      <c r="DI44" s="120"/>
      <c r="DJ44" s="120"/>
      <c r="DK44" s="120"/>
      <c r="DL44" s="120"/>
      <c r="DM44" s="120"/>
      <c r="DN44" s="120"/>
      <c r="DO44" s="120"/>
      <c r="DP44" s="120"/>
      <c r="DQ44" s="120"/>
      <c r="DR44" s="120"/>
      <c r="DS44" s="120"/>
      <c r="DT44" s="120"/>
      <c r="DU44" s="120"/>
      <c r="DV44" s="120"/>
      <c r="DW44" s="120"/>
      <c r="DX44" s="120"/>
      <c r="DY44" s="120"/>
      <c r="DZ44" s="120"/>
      <c r="EA44" s="120"/>
      <c r="EB44" s="120"/>
      <c r="EC44" s="120"/>
      <c r="ED44" s="120"/>
      <c r="EE44" s="120"/>
      <c r="EF44" s="120"/>
      <c r="EG44" s="120"/>
      <c r="EH44" s="120"/>
      <c r="EI44" s="120"/>
      <c r="EJ44" s="120"/>
      <c r="EK44" s="120"/>
      <c r="EL44" s="120"/>
      <c r="EM44" s="120"/>
      <c r="EN44" s="120"/>
      <c r="EO44" s="120"/>
      <c r="EP44" s="120"/>
      <c r="EQ44" s="120"/>
      <c r="ER44" s="120"/>
      <c r="ES44" s="120"/>
      <c r="ET44" s="120"/>
      <c r="EU44" s="120"/>
      <c r="EV44" s="120"/>
      <c r="EW44" s="120"/>
      <c r="EX44" s="120"/>
      <c r="EY44" s="120"/>
    </row>
  </sheetData>
  <sheetProtection/>
  <mergeCells count="49">
    <mergeCell ref="A24:AN25"/>
    <mergeCell ref="AS24:DP25"/>
    <mergeCell ref="A27:AN29"/>
    <mergeCell ref="AS27:DP29"/>
    <mergeCell ref="A33:EY33"/>
    <mergeCell ref="DG6:DZ6"/>
    <mergeCell ref="EC6:EY6"/>
    <mergeCell ref="DL7:DO7"/>
    <mergeCell ref="DS7:EJ7"/>
    <mergeCell ref="EJ15:EY15"/>
    <mergeCell ref="DG2:EY2"/>
    <mergeCell ref="DG3:EY3"/>
    <mergeCell ref="DG4:EY4"/>
    <mergeCell ref="DG5:EY5"/>
    <mergeCell ref="A41:EY41"/>
    <mergeCell ref="A42:EY42"/>
    <mergeCell ref="BD14:BJ14"/>
    <mergeCell ref="EJ14:EY14"/>
    <mergeCell ref="A36:EY36"/>
    <mergeCell ref="A40:EY40"/>
    <mergeCell ref="A43:EY43"/>
    <mergeCell ref="A44:EY44"/>
    <mergeCell ref="EK7:EN7"/>
    <mergeCell ref="EO7:ER7"/>
    <mergeCell ref="EJ12:EY12"/>
    <mergeCell ref="EJ13:EY13"/>
    <mergeCell ref="A9:EY9"/>
    <mergeCell ref="A10:EY10"/>
    <mergeCell ref="AD14:AG14"/>
    <mergeCell ref="AK14:BB14"/>
    <mergeCell ref="EJ20:EY20"/>
    <mergeCell ref="EJ21:EY21"/>
    <mergeCell ref="EJ22:EY22"/>
    <mergeCell ref="EJ16:EY16"/>
    <mergeCell ref="EJ17:EY17"/>
    <mergeCell ref="EJ18:EY18"/>
    <mergeCell ref="EJ19:EY19"/>
    <mergeCell ref="A39:EY39"/>
    <mergeCell ref="A31:EY31"/>
    <mergeCell ref="A34:EY34"/>
    <mergeCell ref="A35:EY35"/>
    <mergeCell ref="A38:EY38"/>
    <mergeCell ref="A37:EY37"/>
    <mergeCell ref="A22:AN22"/>
    <mergeCell ref="AS22:DP22"/>
    <mergeCell ref="A17:AN19"/>
    <mergeCell ref="AS17:DP19"/>
    <mergeCell ref="A21:AN21"/>
    <mergeCell ref="AS21:DP21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J39"/>
  <sheetViews>
    <sheetView zoomScalePageLayoutView="0" workbookViewId="0" topLeftCell="A1">
      <selection activeCell="DG38" sqref="DG38:EY38"/>
    </sheetView>
  </sheetViews>
  <sheetFormatPr defaultColWidth="0.875" defaultRowHeight="12.75"/>
  <cols>
    <col min="1" max="54" width="0.875" style="0" customWidth="1"/>
    <col min="55" max="55" width="3.25390625" style="0" bestFit="1" customWidth="1"/>
    <col min="56" max="80" width="0.875" style="0" customWidth="1"/>
    <col min="81" max="95" width="0" style="0" hidden="1" customWidth="1"/>
  </cols>
  <sheetData>
    <row r="1" spans="1:165" ht="14.25">
      <c r="A1" s="156" t="s">
        <v>112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6"/>
      <c r="BA1" s="156"/>
      <c r="BB1" s="156"/>
      <c r="BC1" s="156"/>
      <c r="BD1" s="156"/>
      <c r="BE1" s="156"/>
      <c r="BF1" s="156"/>
      <c r="BG1" s="156"/>
      <c r="BH1" s="156"/>
      <c r="BI1" s="156"/>
      <c r="BJ1" s="156"/>
      <c r="BK1" s="156"/>
      <c r="BL1" s="156"/>
      <c r="BM1" s="156"/>
      <c r="BN1" s="156"/>
      <c r="BO1" s="156"/>
      <c r="BP1" s="156"/>
      <c r="BQ1" s="156"/>
      <c r="BR1" s="156"/>
      <c r="BS1" s="156"/>
      <c r="BT1" s="156"/>
      <c r="BU1" s="156"/>
      <c r="BV1" s="156"/>
      <c r="BW1" s="156"/>
      <c r="BX1" s="156"/>
      <c r="BY1" s="156"/>
      <c r="BZ1" s="156"/>
      <c r="CA1" s="156"/>
      <c r="CB1" s="156"/>
      <c r="CC1" s="156"/>
      <c r="CD1" s="156"/>
      <c r="CE1" s="156"/>
      <c r="CF1" s="156"/>
      <c r="CG1" s="156"/>
      <c r="CH1" s="156"/>
      <c r="CI1" s="156"/>
      <c r="CJ1" s="156"/>
      <c r="CK1" s="156"/>
      <c r="CL1" s="156"/>
      <c r="CM1" s="156"/>
      <c r="CN1" s="156"/>
      <c r="CO1" s="156"/>
      <c r="CP1" s="156"/>
      <c r="CQ1" s="156"/>
      <c r="CR1" s="156"/>
      <c r="CS1" s="156"/>
      <c r="CT1" s="156"/>
      <c r="CU1" s="156"/>
      <c r="CV1" s="156"/>
      <c r="CW1" s="156"/>
      <c r="CX1" s="156"/>
      <c r="CY1" s="156"/>
      <c r="CZ1" s="156"/>
      <c r="DA1" s="156"/>
      <c r="DB1" s="156"/>
      <c r="DC1" s="156"/>
      <c r="DD1" s="156"/>
      <c r="DE1" s="156"/>
      <c r="DF1" s="156"/>
      <c r="DG1" s="156"/>
      <c r="DH1" s="156"/>
      <c r="DI1" s="156"/>
      <c r="DJ1" s="156"/>
      <c r="DK1" s="156"/>
      <c r="DL1" s="156"/>
      <c r="DM1" s="156"/>
      <c r="DN1" s="156"/>
      <c r="DO1" s="156"/>
      <c r="DP1" s="156"/>
      <c r="DQ1" s="156"/>
      <c r="DR1" s="156"/>
      <c r="DS1" s="156"/>
      <c r="DT1" s="156"/>
      <c r="DU1" s="156"/>
      <c r="DV1" s="156"/>
      <c r="DW1" s="156"/>
      <c r="DX1" s="156"/>
      <c r="DY1" s="156"/>
      <c r="DZ1" s="156"/>
      <c r="EA1" s="156"/>
      <c r="EB1" s="156"/>
      <c r="EC1" s="156"/>
      <c r="ED1" s="156"/>
      <c r="EE1" s="156"/>
      <c r="EF1" s="156"/>
      <c r="EG1" s="156"/>
      <c r="EH1" s="156"/>
      <c r="EI1" s="156"/>
      <c r="EJ1" s="156"/>
      <c r="EK1" s="156"/>
      <c r="EL1" s="156"/>
      <c r="EM1" s="156"/>
      <c r="EN1" s="156"/>
      <c r="EO1" s="156"/>
      <c r="EP1" s="156"/>
      <c r="EQ1" s="156"/>
      <c r="ER1" s="156"/>
      <c r="ES1" s="156"/>
      <c r="ET1" s="156"/>
      <c r="EU1" s="156"/>
      <c r="EV1" s="156"/>
      <c r="EW1" s="156"/>
      <c r="EX1" s="156"/>
      <c r="EY1" s="156"/>
      <c r="EZ1" s="156"/>
      <c r="FA1" s="156"/>
      <c r="FB1" s="156"/>
      <c r="FC1" s="156"/>
      <c r="FD1" s="156"/>
      <c r="FE1" s="156"/>
      <c r="FF1" s="156"/>
      <c r="FG1" s="156"/>
      <c r="FH1" s="156"/>
      <c r="FI1" s="156"/>
    </row>
    <row r="2" spans="1:165" ht="15">
      <c r="A2" s="156" t="s">
        <v>74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156"/>
      <c r="BK2" s="156"/>
      <c r="BL2" s="156"/>
      <c r="BM2" s="156"/>
      <c r="BN2" s="156"/>
      <c r="BO2" s="156"/>
      <c r="BP2" s="156"/>
      <c r="BQ2" s="156"/>
      <c r="BR2" s="156"/>
      <c r="BS2" s="156"/>
      <c r="BT2" s="156"/>
      <c r="BU2" s="156"/>
      <c r="BV2" s="156"/>
      <c r="BW2" s="156"/>
      <c r="BX2" s="156"/>
      <c r="BY2" s="156"/>
      <c r="BZ2" s="156"/>
      <c r="CA2" s="156"/>
      <c r="CB2" s="156"/>
      <c r="CC2" s="156"/>
      <c r="CD2" s="156"/>
      <c r="CE2" s="156"/>
      <c r="CF2" s="156"/>
      <c r="CG2" s="156"/>
      <c r="CH2" s="156"/>
      <c r="CI2" s="156"/>
      <c r="CJ2" s="156"/>
      <c r="CK2" s="156"/>
      <c r="CL2" s="156"/>
      <c r="CM2" s="156"/>
      <c r="CN2" s="156"/>
      <c r="CO2" s="156"/>
      <c r="CP2" s="156"/>
      <c r="CQ2" s="156"/>
      <c r="CR2" s="156"/>
      <c r="CS2" s="156"/>
      <c r="CT2" s="156"/>
      <c r="CU2" s="156"/>
      <c r="CV2" s="156"/>
      <c r="CW2" s="156"/>
      <c r="CX2" s="156"/>
      <c r="CY2" s="156"/>
      <c r="CZ2" s="156"/>
      <c r="DA2" s="156"/>
      <c r="DB2" s="156"/>
      <c r="DC2" s="156"/>
      <c r="DD2" s="156"/>
      <c r="DE2" s="156"/>
      <c r="DF2" s="156"/>
      <c r="DG2" s="156"/>
      <c r="DH2" s="156"/>
      <c r="DI2" s="156"/>
      <c r="DJ2" s="156"/>
      <c r="DK2" s="156"/>
      <c r="DL2" s="156"/>
      <c r="DM2" s="156"/>
      <c r="DN2" s="156"/>
      <c r="DO2" s="156"/>
      <c r="DP2" s="156"/>
      <c r="DQ2" s="156"/>
      <c r="DR2" s="156"/>
      <c r="DS2" s="156"/>
      <c r="DT2" s="156"/>
      <c r="DU2" s="156"/>
      <c r="DV2" s="156"/>
      <c r="DW2" s="156"/>
      <c r="DX2" s="156"/>
      <c r="DY2" s="156"/>
      <c r="DZ2" s="156"/>
      <c r="EA2" s="156"/>
      <c r="EB2" s="156"/>
      <c r="EC2" s="156"/>
      <c r="ED2" s="156"/>
      <c r="EE2" s="156"/>
      <c r="EF2" s="156"/>
      <c r="EG2" s="156"/>
      <c r="EH2" s="156"/>
      <c r="EI2" s="156"/>
      <c r="EJ2" s="156"/>
      <c r="EK2" s="156"/>
      <c r="EL2" s="156"/>
      <c r="EM2" s="156"/>
      <c r="EN2" s="156"/>
      <c r="EO2" s="156"/>
      <c r="EP2" s="156"/>
      <c r="EQ2" s="156"/>
      <c r="ER2" s="156"/>
      <c r="ES2" s="156"/>
      <c r="ET2" s="156"/>
      <c r="EU2" s="156"/>
      <c r="EV2" s="156"/>
      <c r="EW2" s="156"/>
      <c r="EX2" s="156"/>
      <c r="EY2" s="156"/>
      <c r="EZ2" s="157"/>
      <c r="FA2" s="158"/>
      <c r="FB2" s="158"/>
      <c r="FC2" s="158"/>
      <c r="FD2" s="158"/>
      <c r="FE2" s="158"/>
      <c r="FF2" s="158"/>
      <c r="FG2" s="158"/>
      <c r="FH2" s="158"/>
      <c r="FI2" s="158"/>
    </row>
    <row r="3" spans="1:155" ht="14.25">
      <c r="A3" s="159" t="s">
        <v>0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0"/>
      <c r="BM3" s="160"/>
      <c r="BN3" s="160"/>
      <c r="BO3" s="160"/>
      <c r="BP3" s="160"/>
      <c r="BQ3" s="160"/>
      <c r="BR3" s="160"/>
      <c r="BS3" s="160"/>
      <c r="BT3" s="160"/>
      <c r="BU3" s="160"/>
      <c r="BV3" s="160"/>
      <c r="BW3" s="160"/>
      <c r="BX3" s="160"/>
      <c r="BY3" s="160"/>
      <c r="BZ3" s="160"/>
      <c r="CA3" s="160"/>
      <c r="CB3" s="160"/>
      <c r="CC3" s="160"/>
      <c r="CD3" s="160"/>
      <c r="CE3" s="160"/>
      <c r="CF3" s="160"/>
      <c r="CG3" s="160"/>
      <c r="CH3" s="160"/>
      <c r="CI3" s="160"/>
      <c r="CJ3" s="160"/>
      <c r="CK3" s="160"/>
      <c r="CL3" s="160"/>
      <c r="CM3" s="160"/>
      <c r="CN3" s="160"/>
      <c r="CO3" s="160"/>
      <c r="CP3" s="160"/>
      <c r="CQ3" s="160"/>
      <c r="CR3" s="160"/>
      <c r="CS3" s="160"/>
      <c r="CT3" s="160"/>
      <c r="CU3" s="160"/>
      <c r="CV3" s="160"/>
      <c r="CW3" s="160"/>
      <c r="CX3" s="160"/>
      <c r="CY3" s="160"/>
      <c r="CZ3" s="160"/>
      <c r="DA3" s="160"/>
      <c r="DB3" s="160"/>
      <c r="DC3" s="160"/>
      <c r="DD3" s="160"/>
      <c r="DE3" s="160"/>
      <c r="DF3" s="161"/>
      <c r="DG3" s="159" t="s">
        <v>75</v>
      </c>
      <c r="DH3" s="160"/>
      <c r="DI3" s="160"/>
      <c r="DJ3" s="160"/>
      <c r="DK3" s="160"/>
      <c r="DL3" s="160"/>
      <c r="DM3" s="160"/>
      <c r="DN3" s="160"/>
      <c r="DO3" s="160"/>
      <c r="DP3" s="160"/>
      <c r="DQ3" s="160"/>
      <c r="DR3" s="160"/>
      <c r="DS3" s="160"/>
      <c r="DT3" s="160"/>
      <c r="DU3" s="160"/>
      <c r="DV3" s="160"/>
      <c r="DW3" s="160"/>
      <c r="DX3" s="160"/>
      <c r="DY3" s="160"/>
      <c r="DZ3" s="160"/>
      <c r="EA3" s="160"/>
      <c r="EB3" s="160"/>
      <c r="EC3" s="160"/>
      <c r="ED3" s="160"/>
      <c r="EE3" s="160"/>
      <c r="EF3" s="160"/>
      <c r="EG3" s="160"/>
      <c r="EH3" s="160"/>
      <c r="EI3" s="160"/>
      <c r="EJ3" s="160"/>
      <c r="EK3" s="160"/>
      <c r="EL3" s="160"/>
      <c r="EM3" s="160"/>
      <c r="EN3" s="160"/>
      <c r="EO3" s="160"/>
      <c r="EP3" s="160"/>
      <c r="EQ3" s="160"/>
      <c r="ER3" s="160"/>
      <c r="ES3" s="160"/>
      <c r="ET3" s="160"/>
      <c r="EU3" s="160"/>
      <c r="EV3" s="160"/>
      <c r="EW3" s="160"/>
      <c r="EX3" s="160"/>
      <c r="EY3" s="161"/>
    </row>
    <row r="4" spans="1:155" ht="15">
      <c r="A4" s="141" t="s">
        <v>76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2"/>
      <c r="CN4" s="142"/>
      <c r="CO4" s="142"/>
      <c r="CP4" s="142"/>
      <c r="CQ4" s="142"/>
      <c r="CR4" s="142"/>
      <c r="CS4" s="142"/>
      <c r="CT4" s="142"/>
      <c r="CU4" s="142"/>
      <c r="CV4" s="142"/>
      <c r="CW4" s="142"/>
      <c r="CX4" s="142"/>
      <c r="CY4" s="142"/>
      <c r="CZ4" s="142"/>
      <c r="DA4" s="142"/>
      <c r="DB4" s="142"/>
      <c r="DC4" s="142"/>
      <c r="DD4" s="142"/>
      <c r="DE4" s="142"/>
      <c r="DF4" s="143"/>
      <c r="DG4" s="144">
        <v>18087.33</v>
      </c>
      <c r="DH4" s="145"/>
      <c r="DI4" s="145"/>
      <c r="DJ4" s="145"/>
      <c r="DK4" s="145"/>
      <c r="DL4" s="145"/>
      <c r="DM4" s="145"/>
      <c r="DN4" s="145"/>
      <c r="DO4" s="145"/>
      <c r="DP4" s="145"/>
      <c r="DQ4" s="145"/>
      <c r="DR4" s="145"/>
      <c r="DS4" s="145"/>
      <c r="DT4" s="145"/>
      <c r="DU4" s="145"/>
      <c r="DV4" s="145"/>
      <c r="DW4" s="145"/>
      <c r="DX4" s="145"/>
      <c r="DY4" s="145"/>
      <c r="DZ4" s="145"/>
      <c r="EA4" s="145"/>
      <c r="EB4" s="145"/>
      <c r="EC4" s="145"/>
      <c r="ED4" s="145"/>
      <c r="EE4" s="145"/>
      <c r="EF4" s="145"/>
      <c r="EG4" s="145"/>
      <c r="EH4" s="145"/>
      <c r="EI4" s="145"/>
      <c r="EJ4" s="145"/>
      <c r="EK4" s="145"/>
      <c r="EL4" s="145"/>
      <c r="EM4" s="145"/>
      <c r="EN4" s="145"/>
      <c r="EO4" s="145"/>
      <c r="EP4" s="145"/>
      <c r="EQ4" s="145"/>
      <c r="ER4" s="145"/>
      <c r="ES4" s="145"/>
      <c r="ET4" s="145"/>
      <c r="EU4" s="145"/>
      <c r="EV4" s="145"/>
      <c r="EW4" s="145"/>
      <c r="EX4" s="145"/>
      <c r="EY4" s="146"/>
    </row>
    <row r="5" spans="1:155" ht="15">
      <c r="A5" s="141" t="s">
        <v>16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  <c r="BA5" s="142"/>
      <c r="BB5" s="142"/>
      <c r="BC5" s="142"/>
      <c r="BD5" s="142"/>
      <c r="BE5" s="142"/>
      <c r="BF5" s="142"/>
      <c r="BG5" s="142"/>
      <c r="BH5" s="142"/>
      <c r="BI5" s="142"/>
      <c r="BJ5" s="142"/>
      <c r="BK5" s="142"/>
      <c r="BL5" s="142"/>
      <c r="BM5" s="142"/>
      <c r="BN5" s="142"/>
      <c r="BO5" s="142"/>
      <c r="BP5" s="142"/>
      <c r="BQ5" s="142"/>
      <c r="BR5" s="142"/>
      <c r="BS5" s="142"/>
      <c r="BT5" s="142"/>
      <c r="BU5" s="142"/>
      <c r="BV5" s="142"/>
      <c r="BW5" s="142"/>
      <c r="BX5" s="142"/>
      <c r="BY5" s="142"/>
      <c r="BZ5" s="142"/>
      <c r="CA5" s="142"/>
      <c r="CB5" s="142"/>
      <c r="CC5" s="142"/>
      <c r="CD5" s="142"/>
      <c r="CE5" s="142"/>
      <c r="CF5" s="142"/>
      <c r="CG5" s="142"/>
      <c r="CH5" s="142"/>
      <c r="CI5" s="142"/>
      <c r="CJ5" s="142"/>
      <c r="CK5" s="142"/>
      <c r="CL5" s="142"/>
      <c r="CM5" s="142"/>
      <c r="CN5" s="142"/>
      <c r="CO5" s="142"/>
      <c r="CP5" s="142"/>
      <c r="CQ5" s="142"/>
      <c r="CR5" s="142"/>
      <c r="CS5" s="142"/>
      <c r="CT5" s="142"/>
      <c r="CU5" s="142"/>
      <c r="CV5" s="142"/>
      <c r="CW5" s="142"/>
      <c r="CX5" s="142"/>
      <c r="CY5" s="142"/>
      <c r="CZ5" s="142"/>
      <c r="DA5" s="142"/>
      <c r="DB5" s="142"/>
      <c r="DC5" s="142"/>
      <c r="DD5" s="142"/>
      <c r="DE5" s="142"/>
      <c r="DF5" s="143"/>
      <c r="DG5" s="144"/>
      <c r="DH5" s="145"/>
      <c r="DI5" s="145"/>
      <c r="DJ5" s="145"/>
      <c r="DK5" s="145"/>
      <c r="DL5" s="145"/>
      <c r="DM5" s="145"/>
      <c r="DN5" s="145"/>
      <c r="DO5" s="145"/>
      <c r="DP5" s="145"/>
      <c r="DQ5" s="145"/>
      <c r="DR5" s="145"/>
      <c r="DS5" s="145"/>
      <c r="DT5" s="145"/>
      <c r="DU5" s="145"/>
      <c r="DV5" s="145"/>
      <c r="DW5" s="145"/>
      <c r="DX5" s="145"/>
      <c r="DY5" s="145"/>
      <c r="DZ5" s="145"/>
      <c r="EA5" s="145"/>
      <c r="EB5" s="145"/>
      <c r="EC5" s="145"/>
      <c r="ED5" s="145"/>
      <c r="EE5" s="145"/>
      <c r="EF5" s="145"/>
      <c r="EG5" s="145"/>
      <c r="EH5" s="145"/>
      <c r="EI5" s="145"/>
      <c r="EJ5" s="145"/>
      <c r="EK5" s="145"/>
      <c r="EL5" s="145"/>
      <c r="EM5" s="145"/>
      <c r="EN5" s="145"/>
      <c r="EO5" s="145"/>
      <c r="EP5" s="145"/>
      <c r="EQ5" s="145"/>
      <c r="ER5" s="145"/>
      <c r="ES5" s="145"/>
      <c r="ET5" s="145"/>
      <c r="EU5" s="145"/>
      <c r="EV5" s="145"/>
      <c r="EW5" s="145"/>
      <c r="EX5" s="145"/>
      <c r="EY5" s="146"/>
    </row>
    <row r="6" spans="1:155" ht="15">
      <c r="A6" s="141" t="s">
        <v>77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  <c r="BM6" s="142"/>
      <c r="BN6" s="142"/>
      <c r="BO6" s="142"/>
      <c r="BP6" s="142"/>
      <c r="BQ6" s="142"/>
      <c r="BR6" s="142"/>
      <c r="BS6" s="142"/>
      <c r="BT6" s="142"/>
      <c r="BU6" s="142"/>
      <c r="BV6" s="142"/>
      <c r="BW6" s="142"/>
      <c r="BX6" s="142"/>
      <c r="BY6" s="142"/>
      <c r="BZ6" s="142"/>
      <c r="CA6" s="142"/>
      <c r="CB6" s="142"/>
      <c r="CC6" s="142"/>
      <c r="CD6" s="142"/>
      <c r="CE6" s="142"/>
      <c r="CF6" s="142"/>
      <c r="CG6" s="142"/>
      <c r="CH6" s="142"/>
      <c r="CI6" s="142"/>
      <c r="CJ6" s="142"/>
      <c r="CK6" s="142"/>
      <c r="CL6" s="142"/>
      <c r="CM6" s="142"/>
      <c r="CN6" s="142"/>
      <c r="CO6" s="142"/>
      <c r="CP6" s="142"/>
      <c r="CQ6" s="142"/>
      <c r="CR6" s="142"/>
      <c r="CS6" s="142"/>
      <c r="CT6" s="142"/>
      <c r="CU6" s="142"/>
      <c r="CV6" s="142"/>
      <c r="CW6" s="142"/>
      <c r="CX6" s="142"/>
      <c r="CY6" s="142"/>
      <c r="CZ6" s="142"/>
      <c r="DA6" s="142"/>
      <c r="DB6" s="142"/>
      <c r="DC6" s="142"/>
      <c r="DD6" s="142"/>
      <c r="DE6" s="142"/>
      <c r="DF6" s="143"/>
      <c r="DG6" s="144">
        <v>1055.36</v>
      </c>
      <c r="DH6" s="145"/>
      <c r="DI6" s="145"/>
      <c r="DJ6" s="145"/>
      <c r="DK6" s="145"/>
      <c r="DL6" s="145"/>
      <c r="DM6" s="145"/>
      <c r="DN6" s="145"/>
      <c r="DO6" s="145"/>
      <c r="DP6" s="145"/>
      <c r="DQ6" s="145"/>
      <c r="DR6" s="145"/>
      <c r="DS6" s="145"/>
      <c r="DT6" s="145"/>
      <c r="DU6" s="145"/>
      <c r="DV6" s="145"/>
      <c r="DW6" s="145"/>
      <c r="DX6" s="145"/>
      <c r="DY6" s="145"/>
      <c r="DZ6" s="145"/>
      <c r="EA6" s="145"/>
      <c r="EB6" s="145"/>
      <c r="EC6" s="145"/>
      <c r="ED6" s="145"/>
      <c r="EE6" s="145"/>
      <c r="EF6" s="145"/>
      <c r="EG6" s="145"/>
      <c r="EH6" s="145"/>
      <c r="EI6" s="145"/>
      <c r="EJ6" s="145"/>
      <c r="EK6" s="145"/>
      <c r="EL6" s="145"/>
      <c r="EM6" s="145"/>
      <c r="EN6" s="145"/>
      <c r="EO6" s="145"/>
      <c r="EP6" s="145"/>
      <c r="EQ6" s="145"/>
      <c r="ER6" s="145"/>
      <c r="ES6" s="145"/>
      <c r="ET6" s="145"/>
      <c r="EU6" s="145"/>
      <c r="EV6" s="145"/>
      <c r="EW6" s="145"/>
      <c r="EX6" s="145"/>
      <c r="EY6" s="146"/>
    </row>
    <row r="7" spans="1:155" ht="15">
      <c r="A7" s="141" t="s">
        <v>17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2"/>
      <c r="CH7" s="142"/>
      <c r="CI7" s="142"/>
      <c r="CJ7" s="142"/>
      <c r="CK7" s="142"/>
      <c r="CL7" s="142"/>
      <c r="CM7" s="142"/>
      <c r="CN7" s="142"/>
      <c r="CO7" s="142"/>
      <c r="CP7" s="142"/>
      <c r="CQ7" s="142"/>
      <c r="CR7" s="142"/>
      <c r="CS7" s="142"/>
      <c r="CT7" s="142"/>
      <c r="CU7" s="142"/>
      <c r="CV7" s="142"/>
      <c r="CW7" s="142"/>
      <c r="CX7" s="142"/>
      <c r="CY7" s="142"/>
      <c r="CZ7" s="142"/>
      <c r="DA7" s="142"/>
      <c r="DB7" s="142"/>
      <c r="DC7" s="142"/>
      <c r="DD7" s="142"/>
      <c r="DE7" s="142"/>
      <c r="DF7" s="143"/>
      <c r="DG7" s="144"/>
      <c r="DH7" s="145"/>
      <c r="DI7" s="145"/>
      <c r="DJ7" s="145"/>
      <c r="DK7" s="145"/>
      <c r="DL7" s="145"/>
      <c r="DM7" s="145"/>
      <c r="DN7" s="145"/>
      <c r="DO7" s="145"/>
      <c r="DP7" s="145"/>
      <c r="DQ7" s="145"/>
      <c r="DR7" s="145"/>
      <c r="DS7" s="145"/>
      <c r="DT7" s="145"/>
      <c r="DU7" s="145"/>
      <c r="DV7" s="145"/>
      <c r="DW7" s="145"/>
      <c r="DX7" s="145"/>
      <c r="DY7" s="145"/>
      <c r="DZ7" s="145"/>
      <c r="EA7" s="145"/>
      <c r="EB7" s="145"/>
      <c r="EC7" s="145"/>
      <c r="ED7" s="145"/>
      <c r="EE7" s="145"/>
      <c r="EF7" s="145"/>
      <c r="EG7" s="145"/>
      <c r="EH7" s="145"/>
      <c r="EI7" s="145"/>
      <c r="EJ7" s="145"/>
      <c r="EK7" s="145"/>
      <c r="EL7" s="145"/>
      <c r="EM7" s="145"/>
      <c r="EN7" s="145"/>
      <c r="EO7" s="145"/>
      <c r="EP7" s="145"/>
      <c r="EQ7" s="145"/>
      <c r="ER7" s="145"/>
      <c r="ES7" s="145"/>
      <c r="ET7" s="145"/>
      <c r="EU7" s="145"/>
      <c r="EV7" s="145"/>
      <c r="EW7" s="145"/>
      <c r="EX7" s="145"/>
      <c r="EY7" s="146"/>
    </row>
    <row r="8" spans="1:155" s="32" customFormat="1" ht="30" customHeight="1">
      <c r="A8" s="150" t="s">
        <v>79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AR8" s="151"/>
      <c r="AS8" s="151"/>
      <c r="AT8" s="151"/>
      <c r="AU8" s="151"/>
      <c r="AV8" s="151"/>
      <c r="AW8" s="151"/>
      <c r="AX8" s="151"/>
      <c r="AY8" s="151"/>
      <c r="AZ8" s="151"/>
      <c r="BA8" s="151"/>
      <c r="BB8" s="151"/>
      <c r="BC8" s="151"/>
      <c r="BD8" s="151"/>
      <c r="BE8" s="151"/>
      <c r="BF8" s="151"/>
      <c r="BG8" s="151"/>
      <c r="BH8" s="151"/>
      <c r="BI8" s="151"/>
      <c r="BJ8" s="151"/>
      <c r="BK8" s="151"/>
      <c r="BL8" s="151"/>
      <c r="BM8" s="151"/>
      <c r="BN8" s="151"/>
      <c r="BO8" s="151"/>
      <c r="BP8" s="151"/>
      <c r="BQ8" s="151"/>
      <c r="BR8" s="151"/>
      <c r="BS8" s="151"/>
      <c r="BT8" s="151"/>
      <c r="BU8" s="151"/>
      <c r="BV8" s="151"/>
      <c r="BW8" s="151"/>
      <c r="BX8" s="151"/>
      <c r="BY8" s="151"/>
      <c r="BZ8" s="151"/>
      <c r="CA8" s="151"/>
      <c r="CB8" s="151"/>
      <c r="CC8" s="151"/>
      <c r="CD8" s="151"/>
      <c r="CE8" s="151"/>
      <c r="CF8" s="151"/>
      <c r="CG8" s="151"/>
      <c r="CH8" s="151"/>
      <c r="CI8" s="151"/>
      <c r="CJ8" s="151"/>
      <c r="CK8" s="151"/>
      <c r="CL8" s="151"/>
      <c r="CM8" s="151"/>
      <c r="CN8" s="151"/>
      <c r="CO8" s="151"/>
      <c r="CP8" s="151"/>
      <c r="CQ8" s="151"/>
      <c r="CR8" s="151"/>
      <c r="CS8" s="151"/>
      <c r="CT8" s="151"/>
      <c r="CU8" s="151"/>
      <c r="CV8" s="151"/>
      <c r="CW8" s="151"/>
      <c r="CX8" s="151"/>
      <c r="CY8" s="151"/>
      <c r="CZ8" s="151"/>
      <c r="DA8" s="151"/>
      <c r="DB8" s="151"/>
      <c r="DC8" s="151"/>
      <c r="DD8" s="151"/>
      <c r="DE8" s="151"/>
      <c r="DF8" s="152"/>
      <c r="DG8" s="147">
        <v>1055.36</v>
      </c>
      <c r="DH8" s="148"/>
      <c r="DI8" s="148"/>
      <c r="DJ8" s="148"/>
      <c r="DK8" s="148"/>
      <c r="DL8" s="148"/>
      <c r="DM8" s="148"/>
      <c r="DN8" s="148"/>
      <c r="DO8" s="148"/>
      <c r="DP8" s="148"/>
      <c r="DQ8" s="148"/>
      <c r="DR8" s="148"/>
      <c r="DS8" s="148"/>
      <c r="DT8" s="148"/>
      <c r="DU8" s="148"/>
      <c r="DV8" s="148"/>
      <c r="DW8" s="148"/>
      <c r="DX8" s="148"/>
      <c r="DY8" s="148"/>
      <c r="DZ8" s="148"/>
      <c r="EA8" s="148"/>
      <c r="EB8" s="148"/>
      <c r="EC8" s="148"/>
      <c r="ED8" s="148"/>
      <c r="EE8" s="148"/>
      <c r="EF8" s="148"/>
      <c r="EG8" s="148"/>
      <c r="EH8" s="148"/>
      <c r="EI8" s="148"/>
      <c r="EJ8" s="148"/>
      <c r="EK8" s="148"/>
      <c r="EL8" s="148"/>
      <c r="EM8" s="148"/>
      <c r="EN8" s="148"/>
      <c r="EO8" s="148"/>
      <c r="EP8" s="148"/>
      <c r="EQ8" s="148"/>
      <c r="ER8" s="148"/>
      <c r="ES8" s="148"/>
      <c r="ET8" s="148"/>
      <c r="EU8" s="148"/>
      <c r="EV8" s="148"/>
      <c r="EW8" s="148"/>
      <c r="EX8" s="148"/>
      <c r="EY8" s="149"/>
    </row>
    <row r="9" spans="1:155" s="32" customFormat="1" ht="30.75" customHeight="1">
      <c r="A9" s="150" t="s">
        <v>80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  <c r="BI9" s="151"/>
      <c r="BJ9" s="151"/>
      <c r="BK9" s="151"/>
      <c r="BL9" s="151"/>
      <c r="BM9" s="151"/>
      <c r="BN9" s="151"/>
      <c r="BO9" s="151"/>
      <c r="BP9" s="151"/>
      <c r="BQ9" s="151"/>
      <c r="BR9" s="151"/>
      <c r="BS9" s="151"/>
      <c r="BT9" s="151"/>
      <c r="BU9" s="151"/>
      <c r="BV9" s="151"/>
      <c r="BW9" s="151"/>
      <c r="BX9" s="151"/>
      <c r="BY9" s="151"/>
      <c r="BZ9" s="151"/>
      <c r="CA9" s="151"/>
      <c r="CB9" s="151"/>
      <c r="CC9" s="151"/>
      <c r="CD9" s="151"/>
      <c r="CE9" s="151"/>
      <c r="CF9" s="151"/>
      <c r="CG9" s="151"/>
      <c r="CH9" s="151"/>
      <c r="CI9" s="151"/>
      <c r="CJ9" s="151"/>
      <c r="CK9" s="151"/>
      <c r="CL9" s="151"/>
      <c r="CM9" s="151"/>
      <c r="CN9" s="151"/>
      <c r="CO9" s="151"/>
      <c r="CP9" s="151"/>
      <c r="CQ9" s="151"/>
      <c r="CR9" s="151"/>
      <c r="CS9" s="151"/>
      <c r="CT9" s="151"/>
      <c r="CU9" s="151"/>
      <c r="CV9" s="151"/>
      <c r="CW9" s="151"/>
      <c r="CX9" s="151"/>
      <c r="CY9" s="151"/>
      <c r="CZ9" s="151"/>
      <c r="DA9" s="151"/>
      <c r="DB9" s="151"/>
      <c r="DC9" s="151"/>
      <c r="DD9" s="151"/>
      <c r="DE9" s="151"/>
      <c r="DF9" s="152"/>
      <c r="DG9" s="147"/>
      <c r="DH9" s="148"/>
      <c r="DI9" s="148"/>
      <c r="DJ9" s="148"/>
      <c r="DK9" s="148"/>
      <c r="DL9" s="148"/>
      <c r="DM9" s="148"/>
      <c r="DN9" s="148"/>
      <c r="DO9" s="148"/>
      <c r="DP9" s="148"/>
      <c r="DQ9" s="148"/>
      <c r="DR9" s="148"/>
      <c r="DS9" s="148"/>
      <c r="DT9" s="148"/>
      <c r="DU9" s="148"/>
      <c r="DV9" s="148"/>
      <c r="DW9" s="148"/>
      <c r="DX9" s="148"/>
      <c r="DY9" s="148"/>
      <c r="DZ9" s="148"/>
      <c r="EA9" s="148"/>
      <c r="EB9" s="148"/>
      <c r="EC9" s="148"/>
      <c r="ED9" s="148"/>
      <c r="EE9" s="148"/>
      <c r="EF9" s="148"/>
      <c r="EG9" s="148"/>
      <c r="EH9" s="148"/>
      <c r="EI9" s="148"/>
      <c r="EJ9" s="148"/>
      <c r="EK9" s="148"/>
      <c r="EL9" s="148"/>
      <c r="EM9" s="148"/>
      <c r="EN9" s="148"/>
      <c r="EO9" s="148"/>
      <c r="EP9" s="148"/>
      <c r="EQ9" s="148"/>
      <c r="ER9" s="148"/>
      <c r="ES9" s="148"/>
      <c r="ET9" s="148"/>
      <c r="EU9" s="148"/>
      <c r="EV9" s="148"/>
      <c r="EW9" s="148"/>
      <c r="EX9" s="148"/>
      <c r="EY9" s="149"/>
    </row>
    <row r="10" spans="1:155" s="32" customFormat="1" ht="30" customHeight="1">
      <c r="A10" s="150" t="s">
        <v>81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  <c r="BI10" s="151"/>
      <c r="BJ10" s="151"/>
      <c r="BK10" s="151"/>
      <c r="BL10" s="151"/>
      <c r="BM10" s="151"/>
      <c r="BN10" s="151"/>
      <c r="BO10" s="151"/>
      <c r="BP10" s="151"/>
      <c r="BQ10" s="151"/>
      <c r="BR10" s="151"/>
      <c r="BS10" s="151"/>
      <c r="BT10" s="151"/>
      <c r="BU10" s="151"/>
      <c r="BV10" s="151"/>
      <c r="BW10" s="151"/>
      <c r="BX10" s="151"/>
      <c r="BY10" s="151"/>
      <c r="BZ10" s="151"/>
      <c r="CA10" s="151"/>
      <c r="CB10" s="151"/>
      <c r="CC10" s="151"/>
      <c r="CD10" s="151"/>
      <c r="CE10" s="151"/>
      <c r="CF10" s="151"/>
      <c r="CG10" s="151"/>
      <c r="CH10" s="151"/>
      <c r="CI10" s="151"/>
      <c r="CJ10" s="151"/>
      <c r="CK10" s="151"/>
      <c r="CL10" s="151"/>
      <c r="CM10" s="151"/>
      <c r="CN10" s="151"/>
      <c r="CO10" s="151"/>
      <c r="CP10" s="151"/>
      <c r="CQ10" s="151"/>
      <c r="CR10" s="151"/>
      <c r="CS10" s="151"/>
      <c r="CT10" s="151"/>
      <c r="CU10" s="151"/>
      <c r="CV10" s="151"/>
      <c r="CW10" s="151"/>
      <c r="CX10" s="151"/>
      <c r="CY10" s="151"/>
      <c r="CZ10" s="151"/>
      <c r="DA10" s="151"/>
      <c r="DB10" s="151"/>
      <c r="DC10" s="151"/>
      <c r="DD10" s="151"/>
      <c r="DE10" s="151"/>
      <c r="DF10" s="152"/>
      <c r="DG10" s="147"/>
      <c r="DH10" s="148"/>
      <c r="DI10" s="148"/>
      <c r="DJ10" s="148"/>
      <c r="DK10" s="148"/>
      <c r="DL10" s="148"/>
      <c r="DM10" s="148"/>
      <c r="DN10" s="148"/>
      <c r="DO10" s="148"/>
      <c r="DP10" s="148"/>
      <c r="DQ10" s="148"/>
      <c r="DR10" s="148"/>
      <c r="DS10" s="148"/>
      <c r="DT10" s="148"/>
      <c r="DU10" s="148"/>
      <c r="DV10" s="148"/>
      <c r="DW10" s="148"/>
      <c r="DX10" s="148"/>
      <c r="DY10" s="148"/>
      <c r="DZ10" s="148"/>
      <c r="EA10" s="148"/>
      <c r="EB10" s="148"/>
      <c r="EC10" s="148"/>
      <c r="ED10" s="148"/>
      <c r="EE10" s="148"/>
      <c r="EF10" s="148"/>
      <c r="EG10" s="148"/>
      <c r="EH10" s="148"/>
      <c r="EI10" s="148"/>
      <c r="EJ10" s="148"/>
      <c r="EK10" s="148"/>
      <c r="EL10" s="148"/>
      <c r="EM10" s="148"/>
      <c r="EN10" s="148"/>
      <c r="EO10" s="148"/>
      <c r="EP10" s="148"/>
      <c r="EQ10" s="148"/>
      <c r="ER10" s="148"/>
      <c r="ES10" s="148"/>
      <c r="ET10" s="148"/>
      <c r="EU10" s="148"/>
      <c r="EV10" s="148"/>
      <c r="EW10" s="148"/>
      <c r="EX10" s="148"/>
      <c r="EY10" s="149"/>
    </row>
    <row r="11" spans="1:155" s="32" customFormat="1" ht="17.25" customHeight="1">
      <c r="A11" s="150" t="s">
        <v>82</v>
      </c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51"/>
      <c r="BR11" s="151"/>
      <c r="BS11" s="151"/>
      <c r="BT11" s="151"/>
      <c r="BU11" s="151"/>
      <c r="BV11" s="151"/>
      <c r="BW11" s="151"/>
      <c r="BX11" s="151"/>
      <c r="BY11" s="151"/>
      <c r="BZ11" s="151"/>
      <c r="CA11" s="151"/>
      <c r="CB11" s="151"/>
      <c r="CC11" s="151"/>
      <c r="CD11" s="151"/>
      <c r="CE11" s="151"/>
      <c r="CF11" s="151"/>
      <c r="CG11" s="151"/>
      <c r="CH11" s="151"/>
      <c r="CI11" s="151"/>
      <c r="CJ11" s="151"/>
      <c r="CK11" s="151"/>
      <c r="CL11" s="151"/>
      <c r="CM11" s="151"/>
      <c r="CN11" s="151"/>
      <c r="CO11" s="151"/>
      <c r="CP11" s="151"/>
      <c r="CQ11" s="151"/>
      <c r="CR11" s="151"/>
      <c r="CS11" s="151"/>
      <c r="CT11" s="151"/>
      <c r="CU11" s="151"/>
      <c r="CV11" s="151"/>
      <c r="CW11" s="151"/>
      <c r="CX11" s="151"/>
      <c r="CY11" s="151"/>
      <c r="CZ11" s="151"/>
      <c r="DA11" s="151"/>
      <c r="DB11" s="151"/>
      <c r="DC11" s="151"/>
      <c r="DD11" s="151"/>
      <c r="DE11" s="151"/>
      <c r="DF11" s="152"/>
      <c r="DG11" s="147">
        <v>502.15</v>
      </c>
      <c r="DH11" s="148"/>
      <c r="DI11" s="148"/>
      <c r="DJ11" s="148"/>
      <c r="DK11" s="148"/>
      <c r="DL11" s="148"/>
      <c r="DM11" s="148"/>
      <c r="DN11" s="148"/>
      <c r="DO11" s="148"/>
      <c r="DP11" s="148"/>
      <c r="DQ11" s="148"/>
      <c r="DR11" s="148"/>
      <c r="DS11" s="148"/>
      <c r="DT11" s="148"/>
      <c r="DU11" s="148"/>
      <c r="DV11" s="148"/>
      <c r="DW11" s="148"/>
      <c r="DX11" s="148"/>
      <c r="DY11" s="148"/>
      <c r="DZ11" s="148"/>
      <c r="EA11" s="148"/>
      <c r="EB11" s="148"/>
      <c r="EC11" s="148"/>
      <c r="ED11" s="148"/>
      <c r="EE11" s="148"/>
      <c r="EF11" s="148"/>
      <c r="EG11" s="148"/>
      <c r="EH11" s="148"/>
      <c r="EI11" s="148"/>
      <c r="EJ11" s="148"/>
      <c r="EK11" s="148"/>
      <c r="EL11" s="148"/>
      <c r="EM11" s="148"/>
      <c r="EN11" s="148"/>
      <c r="EO11" s="148"/>
      <c r="EP11" s="148"/>
      <c r="EQ11" s="148"/>
      <c r="ER11" s="148"/>
      <c r="ES11" s="148"/>
      <c r="ET11" s="148"/>
      <c r="EU11" s="148"/>
      <c r="EV11" s="148"/>
      <c r="EW11" s="148"/>
      <c r="EX11" s="148"/>
      <c r="EY11" s="149"/>
    </row>
    <row r="12" spans="1:155" s="32" customFormat="1" ht="15">
      <c r="A12" s="150" t="s">
        <v>83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/>
      <c r="BL12" s="151"/>
      <c r="BM12" s="151"/>
      <c r="BN12" s="151"/>
      <c r="BO12" s="151"/>
      <c r="BP12" s="151"/>
      <c r="BQ12" s="151"/>
      <c r="BR12" s="151"/>
      <c r="BS12" s="151"/>
      <c r="BT12" s="151"/>
      <c r="BU12" s="151"/>
      <c r="BV12" s="151"/>
      <c r="BW12" s="151"/>
      <c r="BX12" s="151"/>
      <c r="BY12" s="151"/>
      <c r="BZ12" s="151"/>
      <c r="CA12" s="151"/>
      <c r="CB12" s="151"/>
      <c r="CC12" s="151"/>
      <c r="CD12" s="151"/>
      <c r="CE12" s="151"/>
      <c r="CF12" s="151"/>
      <c r="CG12" s="151"/>
      <c r="CH12" s="151"/>
      <c r="CI12" s="151"/>
      <c r="CJ12" s="151"/>
      <c r="CK12" s="151"/>
      <c r="CL12" s="151"/>
      <c r="CM12" s="151"/>
      <c r="CN12" s="151"/>
      <c r="CO12" s="151"/>
      <c r="CP12" s="151"/>
      <c r="CQ12" s="151"/>
      <c r="CR12" s="151"/>
      <c r="CS12" s="151"/>
      <c r="CT12" s="151"/>
      <c r="CU12" s="151"/>
      <c r="CV12" s="151"/>
      <c r="CW12" s="151"/>
      <c r="CX12" s="151"/>
      <c r="CY12" s="151"/>
      <c r="CZ12" s="151"/>
      <c r="DA12" s="151"/>
      <c r="DB12" s="151"/>
      <c r="DC12" s="151"/>
      <c r="DD12" s="151"/>
      <c r="DE12" s="151"/>
      <c r="DF12" s="152"/>
      <c r="DG12" s="147">
        <v>21804.14</v>
      </c>
      <c r="DH12" s="148"/>
      <c r="DI12" s="148"/>
      <c r="DJ12" s="148"/>
      <c r="DK12" s="148"/>
      <c r="DL12" s="148"/>
      <c r="DM12" s="148"/>
      <c r="DN12" s="148"/>
      <c r="DO12" s="148"/>
      <c r="DP12" s="148"/>
      <c r="DQ12" s="148"/>
      <c r="DR12" s="148"/>
      <c r="DS12" s="148"/>
      <c r="DT12" s="148"/>
      <c r="DU12" s="148"/>
      <c r="DV12" s="148"/>
      <c r="DW12" s="148"/>
      <c r="DX12" s="148"/>
      <c r="DY12" s="148"/>
      <c r="DZ12" s="148"/>
      <c r="EA12" s="148"/>
      <c r="EB12" s="148"/>
      <c r="EC12" s="148"/>
      <c r="ED12" s="148"/>
      <c r="EE12" s="148"/>
      <c r="EF12" s="148"/>
      <c r="EG12" s="148"/>
      <c r="EH12" s="148"/>
      <c r="EI12" s="148"/>
      <c r="EJ12" s="148"/>
      <c r="EK12" s="148"/>
      <c r="EL12" s="148"/>
      <c r="EM12" s="148"/>
      <c r="EN12" s="148"/>
      <c r="EO12" s="148"/>
      <c r="EP12" s="148"/>
      <c r="EQ12" s="148"/>
      <c r="ER12" s="148"/>
      <c r="ES12" s="148"/>
      <c r="ET12" s="148"/>
      <c r="EU12" s="148"/>
      <c r="EV12" s="148"/>
      <c r="EW12" s="148"/>
      <c r="EX12" s="148"/>
      <c r="EY12" s="149"/>
    </row>
    <row r="13" spans="1:155" s="32" customFormat="1" ht="15">
      <c r="A13" s="150" t="s">
        <v>17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  <c r="BK13" s="151"/>
      <c r="BL13" s="151"/>
      <c r="BM13" s="151"/>
      <c r="BN13" s="151"/>
      <c r="BO13" s="151"/>
      <c r="BP13" s="151"/>
      <c r="BQ13" s="151"/>
      <c r="BR13" s="151"/>
      <c r="BS13" s="151"/>
      <c r="BT13" s="151"/>
      <c r="BU13" s="151"/>
      <c r="BV13" s="151"/>
      <c r="BW13" s="151"/>
      <c r="BX13" s="151"/>
      <c r="BY13" s="151"/>
      <c r="BZ13" s="151"/>
      <c r="CA13" s="151"/>
      <c r="CB13" s="151"/>
      <c r="CC13" s="151"/>
      <c r="CD13" s="151"/>
      <c r="CE13" s="151"/>
      <c r="CF13" s="151"/>
      <c r="CG13" s="151"/>
      <c r="CH13" s="151"/>
      <c r="CI13" s="151"/>
      <c r="CJ13" s="151"/>
      <c r="CK13" s="151"/>
      <c r="CL13" s="151"/>
      <c r="CM13" s="151"/>
      <c r="CN13" s="151"/>
      <c r="CO13" s="151"/>
      <c r="CP13" s="151"/>
      <c r="CQ13" s="151"/>
      <c r="CR13" s="151"/>
      <c r="CS13" s="151"/>
      <c r="CT13" s="151"/>
      <c r="CU13" s="151"/>
      <c r="CV13" s="151"/>
      <c r="CW13" s="151"/>
      <c r="CX13" s="151"/>
      <c r="CY13" s="151"/>
      <c r="CZ13" s="151"/>
      <c r="DA13" s="151"/>
      <c r="DB13" s="151"/>
      <c r="DC13" s="151"/>
      <c r="DD13" s="151"/>
      <c r="DE13" s="151"/>
      <c r="DF13" s="152"/>
      <c r="DG13" s="147"/>
      <c r="DH13" s="148"/>
      <c r="DI13" s="148"/>
      <c r="DJ13" s="148"/>
      <c r="DK13" s="148"/>
      <c r="DL13" s="148"/>
      <c r="DM13" s="148"/>
      <c r="DN13" s="148"/>
      <c r="DO13" s="148"/>
      <c r="DP13" s="148"/>
      <c r="DQ13" s="148"/>
      <c r="DR13" s="148"/>
      <c r="DS13" s="148"/>
      <c r="DT13" s="148"/>
      <c r="DU13" s="148"/>
      <c r="DV13" s="148"/>
      <c r="DW13" s="148"/>
      <c r="DX13" s="148"/>
      <c r="DY13" s="148"/>
      <c r="DZ13" s="148"/>
      <c r="EA13" s="148"/>
      <c r="EB13" s="148"/>
      <c r="EC13" s="148"/>
      <c r="ED13" s="148"/>
      <c r="EE13" s="148"/>
      <c r="EF13" s="148"/>
      <c r="EG13" s="148"/>
      <c r="EH13" s="148"/>
      <c r="EI13" s="148"/>
      <c r="EJ13" s="148"/>
      <c r="EK13" s="148"/>
      <c r="EL13" s="148"/>
      <c r="EM13" s="148"/>
      <c r="EN13" s="148"/>
      <c r="EO13" s="148"/>
      <c r="EP13" s="148"/>
      <c r="EQ13" s="148"/>
      <c r="ER13" s="148"/>
      <c r="ES13" s="148"/>
      <c r="ET13" s="148"/>
      <c r="EU13" s="148"/>
      <c r="EV13" s="148"/>
      <c r="EW13" s="148"/>
      <c r="EX13" s="148"/>
      <c r="EY13" s="149"/>
    </row>
    <row r="14" spans="1:155" s="32" customFormat="1" ht="15">
      <c r="A14" s="150" t="s">
        <v>84</v>
      </c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  <c r="BI14" s="151"/>
      <c r="BJ14" s="151"/>
      <c r="BK14" s="151"/>
      <c r="BL14" s="151"/>
      <c r="BM14" s="151"/>
      <c r="BN14" s="151"/>
      <c r="BO14" s="151"/>
      <c r="BP14" s="151"/>
      <c r="BQ14" s="151"/>
      <c r="BR14" s="151"/>
      <c r="BS14" s="151"/>
      <c r="BT14" s="151"/>
      <c r="BU14" s="151"/>
      <c r="BV14" s="151"/>
      <c r="BW14" s="151"/>
      <c r="BX14" s="151"/>
      <c r="BY14" s="151"/>
      <c r="BZ14" s="151"/>
      <c r="CA14" s="151"/>
      <c r="CB14" s="151"/>
      <c r="CC14" s="151"/>
      <c r="CD14" s="151"/>
      <c r="CE14" s="151"/>
      <c r="CF14" s="151"/>
      <c r="CG14" s="151"/>
      <c r="CH14" s="151"/>
      <c r="CI14" s="151"/>
      <c r="CJ14" s="151"/>
      <c r="CK14" s="151"/>
      <c r="CL14" s="151"/>
      <c r="CM14" s="151"/>
      <c r="CN14" s="151"/>
      <c r="CO14" s="151"/>
      <c r="CP14" s="151"/>
      <c r="CQ14" s="151"/>
      <c r="CR14" s="151"/>
      <c r="CS14" s="151"/>
      <c r="CT14" s="151"/>
      <c r="CU14" s="151"/>
      <c r="CV14" s="151"/>
      <c r="CW14" s="151"/>
      <c r="CX14" s="151"/>
      <c r="CY14" s="151"/>
      <c r="CZ14" s="151"/>
      <c r="DA14" s="151"/>
      <c r="DB14" s="151"/>
      <c r="DC14" s="151"/>
      <c r="DD14" s="151"/>
      <c r="DE14" s="151"/>
      <c r="DF14" s="152"/>
      <c r="DG14" s="147">
        <v>22385.2</v>
      </c>
      <c r="DH14" s="148"/>
      <c r="DI14" s="148"/>
      <c r="DJ14" s="148"/>
      <c r="DK14" s="148"/>
      <c r="DL14" s="148"/>
      <c r="DM14" s="148"/>
      <c r="DN14" s="148"/>
      <c r="DO14" s="148"/>
      <c r="DP14" s="148"/>
      <c r="DQ14" s="148"/>
      <c r="DR14" s="148"/>
      <c r="DS14" s="148"/>
      <c r="DT14" s="148"/>
      <c r="DU14" s="148"/>
      <c r="DV14" s="148"/>
      <c r="DW14" s="148"/>
      <c r="DX14" s="148"/>
      <c r="DY14" s="148"/>
      <c r="DZ14" s="148"/>
      <c r="EA14" s="148"/>
      <c r="EB14" s="148"/>
      <c r="EC14" s="148"/>
      <c r="ED14" s="148"/>
      <c r="EE14" s="148"/>
      <c r="EF14" s="148"/>
      <c r="EG14" s="148"/>
      <c r="EH14" s="148"/>
      <c r="EI14" s="148"/>
      <c r="EJ14" s="148"/>
      <c r="EK14" s="148"/>
      <c r="EL14" s="148"/>
      <c r="EM14" s="148"/>
      <c r="EN14" s="148"/>
      <c r="EO14" s="148"/>
      <c r="EP14" s="148"/>
      <c r="EQ14" s="148"/>
      <c r="ER14" s="148"/>
      <c r="ES14" s="148"/>
      <c r="ET14" s="148"/>
      <c r="EU14" s="148"/>
      <c r="EV14" s="148"/>
      <c r="EW14" s="148"/>
      <c r="EX14" s="148"/>
      <c r="EY14" s="149"/>
    </row>
    <row r="15" spans="1:155" s="32" customFormat="1" ht="15">
      <c r="A15" s="150" t="s">
        <v>85</v>
      </c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  <c r="BI15" s="151"/>
      <c r="BJ15" s="151"/>
      <c r="BK15" s="151"/>
      <c r="BL15" s="151"/>
      <c r="BM15" s="151"/>
      <c r="BN15" s="151"/>
      <c r="BO15" s="151"/>
      <c r="BP15" s="151"/>
      <c r="BQ15" s="151"/>
      <c r="BR15" s="151"/>
      <c r="BS15" s="151"/>
      <c r="BT15" s="151"/>
      <c r="BU15" s="151"/>
      <c r="BV15" s="151"/>
      <c r="BW15" s="151"/>
      <c r="BX15" s="151"/>
      <c r="BY15" s="151"/>
      <c r="BZ15" s="151"/>
      <c r="CA15" s="151"/>
      <c r="CB15" s="151"/>
      <c r="CC15" s="151"/>
      <c r="CD15" s="151"/>
      <c r="CE15" s="151"/>
      <c r="CF15" s="151"/>
      <c r="CG15" s="151"/>
      <c r="CH15" s="151"/>
      <c r="CI15" s="151"/>
      <c r="CJ15" s="151"/>
      <c r="CK15" s="151"/>
      <c r="CL15" s="151"/>
      <c r="CM15" s="151"/>
      <c r="CN15" s="151"/>
      <c r="CO15" s="151"/>
      <c r="CP15" s="151"/>
      <c r="CQ15" s="151"/>
      <c r="CR15" s="151"/>
      <c r="CS15" s="151"/>
      <c r="CT15" s="151"/>
      <c r="CU15" s="151"/>
      <c r="CV15" s="151"/>
      <c r="CW15" s="151"/>
      <c r="CX15" s="151"/>
      <c r="CY15" s="151"/>
      <c r="CZ15" s="151"/>
      <c r="DA15" s="151"/>
      <c r="DB15" s="151"/>
      <c r="DC15" s="151"/>
      <c r="DD15" s="151"/>
      <c r="DE15" s="151"/>
      <c r="DF15" s="152"/>
      <c r="DG15" s="147">
        <v>5140.1</v>
      </c>
      <c r="DH15" s="148"/>
      <c r="DI15" s="148"/>
      <c r="DJ15" s="148"/>
      <c r="DK15" s="148"/>
      <c r="DL15" s="148"/>
      <c r="DM15" s="148"/>
      <c r="DN15" s="148"/>
      <c r="DO15" s="148"/>
      <c r="DP15" s="148"/>
      <c r="DQ15" s="148"/>
      <c r="DR15" s="148"/>
      <c r="DS15" s="148"/>
      <c r="DT15" s="148"/>
      <c r="DU15" s="148"/>
      <c r="DV15" s="148"/>
      <c r="DW15" s="148"/>
      <c r="DX15" s="148"/>
      <c r="DY15" s="148"/>
      <c r="DZ15" s="148"/>
      <c r="EA15" s="148"/>
      <c r="EB15" s="148"/>
      <c r="EC15" s="148"/>
      <c r="ED15" s="148"/>
      <c r="EE15" s="148"/>
      <c r="EF15" s="148"/>
      <c r="EG15" s="148"/>
      <c r="EH15" s="148"/>
      <c r="EI15" s="148"/>
      <c r="EJ15" s="148"/>
      <c r="EK15" s="148"/>
      <c r="EL15" s="148"/>
      <c r="EM15" s="148"/>
      <c r="EN15" s="148"/>
      <c r="EO15" s="148"/>
      <c r="EP15" s="148"/>
      <c r="EQ15" s="148"/>
      <c r="ER15" s="148"/>
      <c r="ES15" s="148"/>
      <c r="ET15" s="148"/>
      <c r="EU15" s="148"/>
      <c r="EV15" s="148"/>
      <c r="EW15" s="148"/>
      <c r="EX15" s="148"/>
      <c r="EY15" s="149"/>
    </row>
    <row r="16" spans="1:155" s="32" customFormat="1" ht="15">
      <c r="A16" s="150" t="s">
        <v>86</v>
      </c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  <c r="BI16" s="151"/>
      <c r="BJ16" s="151"/>
      <c r="BK16" s="151"/>
      <c r="BL16" s="151"/>
      <c r="BM16" s="151"/>
      <c r="BN16" s="151"/>
      <c r="BO16" s="151"/>
      <c r="BP16" s="151"/>
      <c r="BQ16" s="151"/>
      <c r="BR16" s="151"/>
      <c r="BS16" s="151"/>
      <c r="BT16" s="151"/>
      <c r="BU16" s="151"/>
      <c r="BV16" s="151"/>
      <c r="BW16" s="151"/>
      <c r="BX16" s="151"/>
      <c r="BY16" s="151"/>
      <c r="BZ16" s="151"/>
      <c r="CA16" s="151"/>
      <c r="CB16" s="151"/>
      <c r="CC16" s="151"/>
      <c r="CD16" s="151"/>
      <c r="CE16" s="151"/>
      <c r="CF16" s="151"/>
      <c r="CG16" s="151"/>
      <c r="CH16" s="151"/>
      <c r="CI16" s="151"/>
      <c r="CJ16" s="151"/>
      <c r="CK16" s="151"/>
      <c r="CL16" s="151"/>
      <c r="CM16" s="151"/>
      <c r="CN16" s="151"/>
      <c r="CO16" s="151"/>
      <c r="CP16" s="151"/>
      <c r="CQ16" s="151"/>
      <c r="CR16" s="151"/>
      <c r="CS16" s="151"/>
      <c r="CT16" s="151"/>
      <c r="CU16" s="151"/>
      <c r="CV16" s="151"/>
      <c r="CW16" s="151"/>
      <c r="CX16" s="151"/>
      <c r="CY16" s="151"/>
      <c r="CZ16" s="151"/>
      <c r="DA16" s="151"/>
      <c r="DB16" s="151"/>
      <c r="DC16" s="151"/>
      <c r="DD16" s="151"/>
      <c r="DE16" s="151"/>
      <c r="DF16" s="152"/>
      <c r="DG16" s="147">
        <v>-4854.84</v>
      </c>
      <c r="DH16" s="148"/>
      <c r="DI16" s="148"/>
      <c r="DJ16" s="148"/>
      <c r="DK16" s="148"/>
      <c r="DL16" s="148"/>
      <c r="DM16" s="148"/>
      <c r="DN16" s="148"/>
      <c r="DO16" s="148"/>
      <c r="DP16" s="148"/>
      <c r="DQ16" s="148"/>
      <c r="DR16" s="148"/>
      <c r="DS16" s="148"/>
      <c r="DT16" s="148"/>
      <c r="DU16" s="148"/>
      <c r="DV16" s="148"/>
      <c r="DW16" s="148"/>
      <c r="DX16" s="148"/>
      <c r="DY16" s="148"/>
      <c r="DZ16" s="148"/>
      <c r="EA16" s="148"/>
      <c r="EB16" s="148"/>
      <c r="EC16" s="148"/>
      <c r="ED16" s="148"/>
      <c r="EE16" s="148"/>
      <c r="EF16" s="148"/>
      <c r="EG16" s="148"/>
      <c r="EH16" s="148"/>
      <c r="EI16" s="148"/>
      <c r="EJ16" s="148"/>
      <c r="EK16" s="148"/>
      <c r="EL16" s="148"/>
      <c r="EM16" s="148"/>
      <c r="EN16" s="148"/>
      <c r="EO16" s="148"/>
      <c r="EP16" s="148"/>
      <c r="EQ16" s="148"/>
      <c r="ER16" s="148"/>
      <c r="ES16" s="148"/>
      <c r="ET16" s="148"/>
      <c r="EU16" s="148"/>
      <c r="EV16" s="148"/>
      <c r="EW16" s="148"/>
      <c r="EX16" s="148"/>
      <c r="EY16" s="149"/>
    </row>
    <row r="17" spans="1:155" s="32" customFormat="1" ht="15">
      <c r="A17" s="150" t="s">
        <v>16</v>
      </c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1"/>
      <c r="BK17" s="151"/>
      <c r="BL17" s="151"/>
      <c r="BM17" s="151"/>
      <c r="BN17" s="151"/>
      <c r="BO17" s="151"/>
      <c r="BP17" s="151"/>
      <c r="BQ17" s="151"/>
      <c r="BR17" s="151"/>
      <c r="BS17" s="151"/>
      <c r="BT17" s="151"/>
      <c r="BU17" s="151"/>
      <c r="BV17" s="151"/>
      <c r="BW17" s="151"/>
      <c r="BX17" s="151"/>
      <c r="BY17" s="151"/>
      <c r="BZ17" s="151"/>
      <c r="CA17" s="151"/>
      <c r="CB17" s="151"/>
      <c r="CC17" s="151"/>
      <c r="CD17" s="151"/>
      <c r="CE17" s="151"/>
      <c r="CF17" s="151"/>
      <c r="CG17" s="151"/>
      <c r="CH17" s="151"/>
      <c r="CI17" s="151"/>
      <c r="CJ17" s="151"/>
      <c r="CK17" s="151"/>
      <c r="CL17" s="151"/>
      <c r="CM17" s="151"/>
      <c r="CN17" s="151"/>
      <c r="CO17" s="151"/>
      <c r="CP17" s="151"/>
      <c r="CQ17" s="151"/>
      <c r="CR17" s="151"/>
      <c r="CS17" s="151"/>
      <c r="CT17" s="151"/>
      <c r="CU17" s="151"/>
      <c r="CV17" s="151"/>
      <c r="CW17" s="151"/>
      <c r="CX17" s="151"/>
      <c r="CY17" s="151"/>
      <c r="CZ17" s="151"/>
      <c r="DA17" s="151"/>
      <c r="DB17" s="151"/>
      <c r="DC17" s="151"/>
      <c r="DD17" s="151"/>
      <c r="DE17" s="151"/>
      <c r="DF17" s="152"/>
      <c r="DG17" s="147"/>
      <c r="DH17" s="148"/>
      <c r="DI17" s="148"/>
      <c r="DJ17" s="148"/>
      <c r="DK17" s="148"/>
      <c r="DL17" s="148"/>
      <c r="DM17" s="148"/>
      <c r="DN17" s="148"/>
      <c r="DO17" s="148"/>
      <c r="DP17" s="148"/>
      <c r="DQ17" s="148"/>
      <c r="DR17" s="148"/>
      <c r="DS17" s="148"/>
      <c r="DT17" s="148"/>
      <c r="DU17" s="148"/>
      <c r="DV17" s="148"/>
      <c r="DW17" s="148"/>
      <c r="DX17" s="148"/>
      <c r="DY17" s="148"/>
      <c r="DZ17" s="148"/>
      <c r="EA17" s="148"/>
      <c r="EB17" s="148"/>
      <c r="EC17" s="148"/>
      <c r="ED17" s="148"/>
      <c r="EE17" s="148"/>
      <c r="EF17" s="148"/>
      <c r="EG17" s="148"/>
      <c r="EH17" s="148"/>
      <c r="EI17" s="148"/>
      <c r="EJ17" s="148"/>
      <c r="EK17" s="148"/>
      <c r="EL17" s="148"/>
      <c r="EM17" s="148"/>
      <c r="EN17" s="148"/>
      <c r="EO17" s="148"/>
      <c r="EP17" s="148"/>
      <c r="EQ17" s="148"/>
      <c r="ER17" s="148"/>
      <c r="ES17" s="148"/>
      <c r="ET17" s="148"/>
      <c r="EU17" s="148"/>
      <c r="EV17" s="148"/>
      <c r="EW17" s="148"/>
      <c r="EX17" s="148"/>
      <c r="EY17" s="149"/>
    </row>
    <row r="18" spans="1:155" s="6" customFormat="1" ht="15">
      <c r="A18" s="150" t="s">
        <v>87</v>
      </c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1"/>
      <c r="BM18" s="151"/>
      <c r="BN18" s="151"/>
      <c r="BO18" s="151"/>
      <c r="BP18" s="151"/>
      <c r="BQ18" s="151"/>
      <c r="BR18" s="151"/>
      <c r="BS18" s="151"/>
      <c r="BT18" s="151"/>
      <c r="BU18" s="151"/>
      <c r="BV18" s="151"/>
      <c r="BW18" s="151"/>
      <c r="BX18" s="151"/>
      <c r="BY18" s="151"/>
      <c r="BZ18" s="151"/>
      <c r="CA18" s="151"/>
      <c r="CB18" s="151"/>
      <c r="CC18" s="151"/>
      <c r="CD18" s="151"/>
      <c r="CE18" s="151"/>
      <c r="CF18" s="151"/>
      <c r="CG18" s="151"/>
      <c r="CH18" s="151"/>
      <c r="CI18" s="151"/>
      <c r="CJ18" s="151"/>
      <c r="CK18" s="151"/>
      <c r="CL18" s="151"/>
      <c r="CM18" s="151"/>
      <c r="CN18" s="151"/>
      <c r="CO18" s="151"/>
      <c r="CP18" s="151"/>
      <c r="CQ18" s="151"/>
      <c r="CR18" s="151"/>
      <c r="CS18" s="151"/>
      <c r="CT18" s="151"/>
      <c r="CU18" s="151"/>
      <c r="CV18" s="151"/>
      <c r="CW18" s="151"/>
      <c r="CX18" s="151"/>
      <c r="CY18" s="151"/>
      <c r="CZ18" s="151"/>
      <c r="DA18" s="151"/>
      <c r="DB18" s="151"/>
      <c r="DC18" s="151"/>
      <c r="DD18" s="151"/>
      <c r="DE18" s="151"/>
      <c r="DF18" s="152"/>
      <c r="DG18" s="153">
        <v>479.3</v>
      </c>
      <c r="DH18" s="154"/>
      <c r="DI18" s="154"/>
      <c r="DJ18" s="154"/>
      <c r="DK18" s="154"/>
      <c r="DL18" s="154"/>
      <c r="DM18" s="154"/>
      <c r="DN18" s="154"/>
      <c r="DO18" s="154"/>
      <c r="DP18" s="154"/>
      <c r="DQ18" s="154"/>
      <c r="DR18" s="154"/>
      <c r="DS18" s="154"/>
      <c r="DT18" s="154"/>
      <c r="DU18" s="154"/>
      <c r="DV18" s="154"/>
      <c r="DW18" s="154"/>
      <c r="DX18" s="154"/>
      <c r="DY18" s="154"/>
      <c r="DZ18" s="154"/>
      <c r="EA18" s="154"/>
      <c r="EB18" s="154"/>
      <c r="EC18" s="154"/>
      <c r="ED18" s="154"/>
      <c r="EE18" s="154"/>
      <c r="EF18" s="154"/>
      <c r="EG18" s="154"/>
      <c r="EH18" s="154"/>
      <c r="EI18" s="154"/>
      <c r="EJ18" s="154"/>
      <c r="EK18" s="154"/>
      <c r="EL18" s="154"/>
      <c r="EM18" s="154"/>
      <c r="EN18" s="154"/>
      <c r="EO18" s="154"/>
      <c r="EP18" s="154"/>
      <c r="EQ18" s="154"/>
      <c r="ER18" s="154"/>
      <c r="ES18" s="154"/>
      <c r="ET18" s="154"/>
      <c r="EU18" s="154"/>
      <c r="EV18" s="154"/>
      <c r="EW18" s="154"/>
      <c r="EX18" s="154"/>
      <c r="EY18" s="155"/>
    </row>
    <row r="19" spans="1:155" ht="15">
      <c r="A19" s="150" t="s">
        <v>17</v>
      </c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  <c r="BI19" s="151"/>
      <c r="BJ19" s="151"/>
      <c r="BK19" s="151"/>
      <c r="BL19" s="151"/>
      <c r="BM19" s="151"/>
      <c r="BN19" s="151"/>
      <c r="BO19" s="151"/>
      <c r="BP19" s="151"/>
      <c r="BQ19" s="151"/>
      <c r="BR19" s="151"/>
      <c r="BS19" s="151"/>
      <c r="BT19" s="151"/>
      <c r="BU19" s="151"/>
      <c r="BV19" s="151"/>
      <c r="BW19" s="151"/>
      <c r="BX19" s="151"/>
      <c r="BY19" s="151"/>
      <c r="BZ19" s="151"/>
      <c r="CA19" s="151"/>
      <c r="CB19" s="151"/>
      <c r="CC19" s="151"/>
      <c r="CD19" s="151"/>
      <c r="CE19" s="151"/>
      <c r="CF19" s="151"/>
      <c r="CG19" s="151"/>
      <c r="CH19" s="151"/>
      <c r="CI19" s="151"/>
      <c r="CJ19" s="151"/>
      <c r="CK19" s="151"/>
      <c r="CL19" s="151"/>
      <c r="CM19" s="151"/>
      <c r="CN19" s="151"/>
      <c r="CO19" s="151"/>
      <c r="CP19" s="151"/>
      <c r="CQ19" s="151"/>
      <c r="CR19" s="151"/>
      <c r="CS19" s="151"/>
      <c r="CT19" s="151"/>
      <c r="CU19" s="151"/>
      <c r="CV19" s="151"/>
      <c r="CW19" s="151"/>
      <c r="CX19" s="151"/>
      <c r="CY19" s="151"/>
      <c r="CZ19" s="151"/>
      <c r="DA19" s="151"/>
      <c r="DB19" s="151"/>
      <c r="DC19" s="151"/>
      <c r="DD19" s="151"/>
      <c r="DE19" s="151"/>
      <c r="DF19" s="152"/>
      <c r="DG19" s="153"/>
      <c r="DH19" s="154"/>
      <c r="DI19" s="154"/>
      <c r="DJ19" s="154"/>
      <c r="DK19" s="154"/>
      <c r="DL19" s="154"/>
      <c r="DM19" s="154"/>
      <c r="DN19" s="154"/>
      <c r="DO19" s="154"/>
      <c r="DP19" s="154"/>
      <c r="DQ19" s="154"/>
      <c r="DR19" s="154"/>
      <c r="DS19" s="154"/>
      <c r="DT19" s="154"/>
      <c r="DU19" s="154"/>
      <c r="DV19" s="154"/>
      <c r="DW19" s="154"/>
      <c r="DX19" s="154"/>
      <c r="DY19" s="154"/>
      <c r="DZ19" s="154"/>
      <c r="EA19" s="154"/>
      <c r="EB19" s="154"/>
      <c r="EC19" s="154"/>
      <c r="ED19" s="154"/>
      <c r="EE19" s="154"/>
      <c r="EF19" s="154"/>
      <c r="EG19" s="154"/>
      <c r="EH19" s="154"/>
      <c r="EI19" s="154"/>
      <c r="EJ19" s="154"/>
      <c r="EK19" s="154"/>
      <c r="EL19" s="154"/>
      <c r="EM19" s="154"/>
      <c r="EN19" s="154"/>
      <c r="EO19" s="154"/>
      <c r="EP19" s="154"/>
      <c r="EQ19" s="154"/>
      <c r="ER19" s="154"/>
      <c r="ES19" s="154"/>
      <c r="ET19" s="154"/>
      <c r="EU19" s="154"/>
      <c r="EV19" s="154"/>
      <c r="EW19" s="154"/>
      <c r="EX19" s="154"/>
      <c r="EY19" s="155"/>
    </row>
    <row r="20" spans="1:155" ht="15">
      <c r="A20" s="150" t="s">
        <v>88</v>
      </c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  <c r="BI20" s="151"/>
      <c r="BJ20" s="151"/>
      <c r="BK20" s="151"/>
      <c r="BL20" s="151"/>
      <c r="BM20" s="151"/>
      <c r="BN20" s="151"/>
      <c r="BO20" s="151"/>
      <c r="BP20" s="151"/>
      <c r="BQ20" s="151"/>
      <c r="BR20" s="151"/>
      <c r="BS20" s="151"/>
      <c r="BT20" s="151"/>
      <c r="BU20" s="151"/>
      <c r="BV20" s="151"/>
      <c r="BW20" s="151"/>
      <c r="BX20" s="151"/>
      <c r="BY20" s="151"/>
      <c r="BZ20" s="151"/>
      <c r="CA20" s="151"/>
      <c r="CB20" s="151"/>
      <c r="CC20" s="151"/>
      <c r="CD20" s="151"/>
      <c r="CE20" s="151"/>
      <c r="CF20" s="151"/>
      <c r="CG20" s="151"/>
      <c r="CH20" s="151"/>
      <c r="CI20" s="151"/>
      <c r="CJ20" s="151"/>
      <c r="CK20" s="151"/>
      <c r="CL20" s="151"/>
      <c r="CM20" s="151"/>
      <c r="CN20" s="151"/>
      <c r="CO20" s="151"/>
      <c r="CP20" s="151"/>
      <c r="CQ20" s="151"/>
      <c r="CR20" s="151"/>
      <c r="CS20" s="151"/>
      <c r="CT20" s="151"/>
      <c r="CU20" s="151"/>
      <c r="CV20" s="151"/>
      <c r="CW20" s="151"/>
      <c r="CX20" s="151"/>
      <c r="CY20" s="151"/>
      <c r="CZ20" s="151"/>
      <c r="DA20" s="151"/>
      <c r="DB20" s="151"/>
      <c r="DC20" s="151"/>
      <c r="DD20" s="151"/>
      <c r="DE20" s="151"/>
      <c r="DF20" s="152"/>
      <c r="DG20" s="153">
        <v>479.3</v>
      </c>
      <c r="DH20" s="154"/>
      <c r="DI20" s="154"/>
      <c r="DJ20" s="154"/>
      <c r="DK20" s="154"/>
      <c r="DL20" s="154"/>
      <c r="DM20" s="154"/>
      <c r="DN20" s="154"/>
      <c r="DO20" s="154"/>
      <c r="DP20" s="154"/>
      <c r="DQ20" s="154"/>
      <c r="DR20" s="154"/>
      <c r="DS20" s="154"/>
      <c r="DT20" s="154"/>
      <c r="DU20" s="154"/>
      <c r="DV20" s="154"/>
      <c r="DW20" s="154"/>
      <c r="DX20" s="154"/>
      <c r="DY20" s="154"/>
      <c r="DZ20" s="154"/>
      <c r="EA20" s="154"/>
      <c r="EB20" s="154"/>
      <c r="EC20" s="154"/>
      <c r="ED20" s="154"/>
      <c r="EE20" s="154"/>
      <c r="EF20" s="154"/>
      <c r="EG20" s="154"/>
      <c r="EH20" s="154"/>
      <c r="EI20" s="154"/>
      <c r="EJ20" s="154"/>
      <c r="EK20" s="154"/>
      <c r="EL20" s="154"/>
      <c r="EM20" s="154"/>
      <c r="EN20" s="154"/>
      <c r="EO20" s="154"/>
      <c r="EP20" s="154"/>
      <c r="EQ20" s="154"/>
      <c r="ER20" s="154"/>
      <c r="ES20" s="154"/>
      <c r="ET20" s="154"/>
      <c r="EU20" s="154"/>
      <c r="EV20" s="154"/>
      <c r="EW20" s="154"/>
      <c r="EX20" s="154"/>
      <c r="EY20" s="155"/>
    </row>
    <row r="21" spans="1:155" ht="15">
      <c r="A21" s="150" t="s">
        <v>89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  <c r="BI21" s="151"/>
      <c r="BJ21" s="151"/>
      <c r="BK21" s="151"/>
      <c r="BL21" s="151"/>
      <c r="BM21" s="151"/>
      <c r="BN21" s="151"/>
      <c r="BO21" s="151"/>
      <c r="BP21" s="151"/>
      <c r="BQ21" s="151"/>
      <c r="BR21" s="151"/>
      <c r="BS21" s="151"/>
      <c r="BT21" s="151"/>
      <c r="BU21" s="151"/>
      <c r="BV21" s="151"/>
      <c r="BW21" s="151"/>
      <c r="BX21" s="151"/>
      <c r="BY21" s="151"/>
      <c r="BZ21" s="151"/>
      <c r="CA21" s="151"/>
      <c r="CB21" s="151"/>
      <c r="CC21" s="151"/>
      <c r="CD21" s="151"/>
      <c r="CE21" s="151"/>
      <c r="CF21" s="151"/>
      <c r="CG21" s="151"/>
      <c r="CH21" s="151"/>
      <c r="CI21" s="151"/>
      <c r="CJ21" s="151"/>
      <c r="CK21" s="151"/>
      <c r="CL21" s="151"/>
      <c r="CM21" s="151"/>
      <c r="CN21" s="151"/>
      <c r="CO21" s="151"/>
      <c r="CP21" s="151"/>
      <c r="CQ21" s="151"/>
      <c r="CR21" s="151"/>
      <c r="CS21" s="151"/>
      <c r="CT21" s="151"/>
      <c r="CU21" s="151"/>
      <c r="CV21" s="151"/>
      <c r="CW21" s="151"/>
      <c r="CX21" s="151"/>
      <c r="CY21" s="151"/>
      <c r="CZ21" s="151"/>
      <c r="DA21" s="151"/>
      <c r="DB21" s="151"/>
      <c r="DC21" s="151"/>
      <c r="DD21" s="151"/>
      <c r="DE21" s="151"/>
      <c r="DF21" s="152"/>
      <c r="DG21" s="153"/>
      <c r="DH21" s="154"/>
      <c r="DI21" s="154"/>
      <c r="DJ21" s="154"/>
      <c r="DK21" s="154"/>
      <c r="DL21" s="154"/>
      <c r="DM21" s="154"/>
      <c r="DN21" s="154"/>
      <c r="DO21" s="154"/>
      <c r="DP21" s="154"/>
      <c r="DQ21" s="154"/>
      <c r="DR21" s="154"/>
      <c r="DS21" s="154"/>
      <c r="DT21" s="154"/>
      <c r="DU21" s="154"/>
      <c r="DV21" s="154"/>
      <c r="DW21" s="154"/>
      <c r="DX21" s="154"/>
      <c r="DY21" s="154"/>
      <c r="DZ21" s="154"/>
      <c r="EA21" s="154"/>
      <c r="EB21" s="154"/>
      <c r="EC21" s="154"/>
      <c r="ED21" s="154"/>
      <c r="EE21" s="154"/>
      <c r="EF21" s="154"/>
      <c r="EG21" s="154"/>
      <c r="EH21" s="154"/>
      <c r="EI21" s="154"/>
      <c r="EJ21" s="154"/>
      <c r="EK21" s="154"/>
      <c r="EL21" s="154"/>
      <c r="EM21" s="154"/>
      <c r="EN21" s="154"/>
      <c r="EO21" s="154"/>
      <c r="EP21" s="154"/>
      <c r="EQ21" s="154"/>
      <c r="ER21" s="154"/>
      <c r="ES21" s="154"/>
      <c r="ET21" s="154"/>
      <c r="EU21" s="154"/>
      <c r="EV21" s="154"/>
      <c r="EW21" s="154"/>
      <c r="EX21" s="154"/>
      <c r="EY21" s="155"/>
    </row>
    <row r="22" spans="1:155" ht="15">
      <c r="A22" s="150" t="s">
        <v>17</v>
      </c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  <c r="BI22" s="151"/>
      <c r="BJ22" s="151"/>
      <c r="BK22" s="151"/>
      <c r="BL22" s="151"/>
      <c r="BM22" s="151"/>
      <c r="BN22" s="151"/>
      <c r="BO22" s="151"/>
      <c r="BP22" s="151"/>
      <c r="BQ22" s="151"/>
      <c r="BR22" s="151"/>
      <c r="BS22" s="151"/>
      <c r="BT22" s="151"/>
      <c r="BU22" s="151"/>
      <c r="BV22" s="151"/>
      <c r="BW22" s="151"/>
      <c r="BX22" s="151"/>
      <c r="BY22" s="151"/>
      <c r="BZ22" s="151"/>
      <c r="CA22" s="151"/>
      <c r="CB22" s="151"/>
      <c r="CC22" s="151"/>
      <c r="CD22" s="151"/>
      <c r="CE22" s="151"/>
      <c r="CF22" s="151"/>
      <c r="CG22" s="151"/>
      <c r="CH22" s="151"/>
      <c r="CI22" s="151"/>
      <c r="CJ22" s="151"/>
      <c r="CK22" s="151"/>
      <c r="CL22" s="151"/>
      <c r="CM22" s="151"/>
      <c r="CN22" s="151"/>
      <c r="CO22" s="151"/>
      <c r="CP22" s="151"/>
      <c r="CQ22" s="151"/>
      <c r="CR22" s="151"/>
      <c r="CS22" s="151"/>
      <c r="CT22" s="151"/>
      <c r="CU22" s="151"/>
      <c r="CV22" s="151"/>
      <c r="CW22" s="151"/>
      <c r="CX22" s="151"/>
      <c r="CY22" s="151"/>
      <c r="CZ22" s="151"/>
      <c r="DA22" s="151"/>
      <c r="DB22" s="151"/>
      <c r="DC22" s="151"/>
      <c r="DD22" s="151"/>
      <c r="DE22" s="151"/>
      <c r="DF22" s="152"/>
      <c r="DG22" s="153"/>
      <c r="DH22" s="154"/>
      <c r="DI22" s="154"/>
      <c r="DJ22" s="154"/>
      <c r="DK22" s="154"/>
      <c r="DL22" s="154"/>
      <c r="DM22" s="154"/>
      <c r="DN22" s="154"/>
      <c r="DO22" s="154"/>
      <c r="DP22" s="154"/>
      <c r="DQ22" s="154"/>
      <c r="DR22" s="154"/>
      <c r="DS22" s="154"/>
      <c r="DT22" s="154"/>
      <c r="DU22" s="154"/>
      <c r="DV22" s="154"/>
      <c r="DW22" s="154"/>
      <c r="DX22" s="154"/>
      <c r="DY22" s="154"/>
      <c r="DZ22" s="154"/>
      <c r="EA22" s="154"/>
      <c r="EB22" s="154"/>
      <c r="EC22" s="154"/>
      <c r="ED22" s="154"/>
      <c r="EE22" s="154"/>
      <c r="EF22" s="154"/>
      <c r="EG22" s="154"/>
      <c r="EH22" s="154"/>
      <c r="EI22" s="154"/>
      <c r="EJ22" s="154"/>
      <c r="EK22" s="154"/>
      <c r="EL22" s="154"/>
      <c r="EM22" s="154"/>
      <c r="EN22" s="154"/>
      <c r="EO22" s="154"/>
      <c r="EP22" s="154"/>
      <c r="EQ22" s="154"/>
      <c r="ER22" s="154"/>
      <c r="ES22" s="154"/>
      <c r="ET22" s="154"/>
      <c r="EU22" s="154"/>
      <c r="EV22" s="154"/>
      <c r="EW22" s="154"/>
      <c r="EX22" s="154"/>
      <c r="EY22" s="155"/>
    </row>
    <row r="23" spans="1:155" s="6" customFormat="1" ht="15">
      <c r="A23" s="150" t="s">
        <v>90</v>
      </c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  <c r="BI23" s="151"/>
      <c r="BJ23" s="151"/>
      <c r="BK23" s="151"/>
      <c r="BL23" s="151"/>
      <c r="BM23" s="151"/>
      <c r="BN23" s="151"/>
      <c r="BO23" s="151"/>
      <c r="BP23" s="151"/>
      <c r="BQ23" s="151"/>
      <c r="BR23" s="151"/>
      <c r="BS23" s="151"/>
      <c r="BT23" s="151"/>
      <c r="BU23" s="151"/>
      <c r="BV23" s="151"/>
      <c r="BW23" s="151"/>
      <c r="BX23" s="151"/>
      <c r="BY23" s="151"/>
      <c r="BZ23" s="151"/>
      <c r="CA23" s="151"/>
      <c r="CB23" s="151"/>
      <c r="CC23" s="151"/>
      <c r="CD23" s="151"/>
      <c r="CE23" s="151"/>
      <c r="CF23" s="151"/>
      <c r="CG23" s="151"/>
      <c r="CH23" s="151"/>
      <c r="CI23" s="151"/>
      <c r="CJ23" s="151"/>
      <c r="CK23" s="151"/>
      <c r="CL23" s="151"/>
      <c r="CM23" s="151"/>
      <c r="CN23" s="151"/>
      <c r="CO23" s="151"/>
      <c r="CP23" s="151"/>
      <c r="CQ23" s="151"/>
      <c r="CR23" s="151"/>
      <c r="CS23" s="151"/>
      <c r="CT23" s="151"/>
      <c r="CU23" s="151"/>
      <c r="CV23" s="151"/>
      <c r="CW23" s="151"/>
      <c r="CX23" s="151"/>
      <c r="CY23" s="151"/>
      <c r="CZ23" s="151"/>
      <c r="DA23" s="151"/>
      <c r="DB23" s="151"/>
      <c r="DC23" s="151"/>
      <c r="DD23" s="151"/>
      <c r="DE23" s="151"/>
      <c r="DF23" s="152"/>
      <c r="DG23" s="153"/>
      <c r="DH23" s="154"/>
      <c r="DI23" s="154"/>
      <c r="DJ23" s="154"/>
      <c r="DK23" s="154"/>
      <c r="DL23" s="154"/>
      <c r="DM23" s="154"/>
      <c r="DN23" s="154"/>
      <c r="DO23" s="154"/>
      <c r="DP23" s="154"/>
      <c r="DQ23" s="154"/>
      <c r="DR23" s="154"/>
      <c r="DS23" s="154"/>
      <c r="DT23" s="154"/>
      <c r="DU23" s="154"/>
      <c r="DV23" s="154"/>
      <c r="DW23" s="154"/>
      <c r="DX23" s="154"/>
      <c r="DY23" s="154"/>
      <c r="DZ23" s="154"/>
      <c r="EA23" s="154"/>
      <c r="EB23" s="154"/>
      <c r="EC23" s="154"/>
      <c r="ED23" s="154"/>
      <c r="EE23" s="154"/>
      <c r="EF23" s="154"/>
      <c r="EG23" s="154"/>
      <c r="EH23" s="154"/>
      <c r="EI23" s="154"/>
      <c r="EJ23" s="154"/>
      <c r="EK23" s="154"/>
      <c r="EL23" s="154"/>
      <c r="EM23" s="154"/>
      <c r="EN23" s="154"/>
      <c r="EO23" s="154"/>
      <c r="EP23" s="154"/>
      <c r="EQ23" s="154"/>
      <c r="ER23" s="154"/>
      <c r="ES23" s="154"/>
      <c r="ET23" s="154"/>
      <c r="EU23" s="154"/>
      <c r="EV23" s="154"/>
      <c r="EW23" s="154"/>
      <c r="EX23" s="154"/>
      <c r="EY23" s="155"/>
    </row>
    <row r="24" spans="1:155" ht="15">
      <c r="A24" s="150" t="s">
        <v>91</v>
      </c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  <c r="BI24" s="151"/>
      <c r="BJ24" s="151"/>
      <c r="BK24" s="151"/>
      <c r="BL24" s="151"/>
      <c r="BM24" s="151"/>
      <c r="BN24" s="151"/>
      <c r="BO24" s="151"/>
      <c r="BP24" s="151"/>
      <c r="BQ24" s="151"/>
      <c r="BR24" s="151"/>
      <c r="BS24" s="151"/>
      <c r="BT24" s="151"/>
      <c r="BU24" s="151"/>
      <c r="BV24" s="151"/>
      <c r="BW24" s="151"/>
      <c r="BX24" s="151"/>
      <c r="BY24" s="151"/>
      <c r="BZ24" s="151"/>
      <c r="CA24" s="151"/>
      <c r="CB24" s="151"/>
      <c r="CC24" s="151"/>
      <c r="CD24" s="151"/>
      <c r="CE24" s="151"/>
      <c r="CF24" s="151"/>
      <c r="CG24" s="151"/>
      <c r="CH24" s="151"/>
      <c r="CI24" s="151"/>
      <c r="CJ24" s="151"/>
      <c r="CK24" s="151"/>
      <c r="CL24" s="151"/>
      <c r="CM24" s="151"/>
      <c r="CN24" s="151"/>
      <c r="CO24" s="151"/>
      <c r="CP24" s="151"/>
      <c r="CQ24" s="151"/>
      <c r="CR24" s="151"/>
      <c r="CS24" s="151"/>
      <c r="CT24" s="151"/>
      <c r="CU24" s="151"/>
      <c r="CV24" s="151"/>
      <c r="CW24" s="151"/>
      <c r="CX24" s="151"/>
      <c r="CY24" s="151"/>
      <c r="CZ24" s="151"/>
      <c r="DA24" s="151"/>
      <c r="DB24" s="151"/>
      <c r="DC24" s="151"/>
      <c r="DD24" s="151"/>
      <c r="DE24" s="151"/>
      <c r="DF24" s="152"/>
      <c r="DG24" s="153"/>
      <c r="DH24" s="154"/>
      <c r="DI24" s="154"/>
      <c r="DJ24" s="154"/>
      <c r="DK24" s="154"/>
      <c r="DL24" s="154"/>
      <c r="DM24" s="154"/>
      <c r="DN24" s="154"/>
      <c r="DO24" s="154"/>
      <c r="DP24" s="154"/>
      <c r="DQ24" s="154"/>
      <c r="DR24" s="154"/>
      <c r="DS24" s="154"/>
      <c r="DT24" s="154"/>
      <c r="DU24" s="154"/>
      <c r="DV24" s="154"/>
      <c r="DW24" s="154"/>
      <c r="DX24" s="154"/>
      <c r="DY24" s="154"/>
      <c r="DZ24" s="154"/>
      <c r="EA24" s="154"/>
      <c r="EB24" s="154"/>
      <c r="EC24" s="154"/>
      <c r="ED24" s="154"/>
      <c r="EE24" s="154"/>
      <c r="EF24" s="154"/>
      <c r="EG24" s="154"/>
      <c r="EH24" s="154"/>
      <c r="EI24" s="154"/>
      <c r="EJ24" s="154"/>
      <c r="EK24" s="154"/>
      <c r="EL24" s="154"/>
      <c r="EM24" s="154"/>
      <c r="EN24" s="154"/>
      <c r="EO24" s="154"/>
      <c r="EP24" s="154"/>
      <c r="EQ24" s="154"/>
      <c r="ER24" s="154"/>
      <c r="ES24" s="154"/>
      <c r="ET24" s="154"/>
      <c r="EU24" s="154"/>
      <c r="EV24" s="154"/>
      <c r="EW24" s="154"/>
      <c r="EX24" s="154"/>
      <c r="EY24" s="155"/>
    </row>
    <row r="25" spans="1:155" ht="15">
      <c r="A25" s="150" t="s">
        <v>17</v>
      </c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  <c r="BI25" s="151"/>
      <c r="BJ25" s="151"/>
      <c r="BK25" s="151"/>
      <c r="BL25" s="151"/>
      <c r="BM25" s="151"/>
      <c r="BN25" s="151"/>
      <c r="BO25" s="151"/>
      <c r="BP25" s="151"/>
      <c r="BQ25" s="151"/>
      <c r="BR25" s="151"/>
      <c r="BS25" s="151"/>
      <c r="BT25" s="151"/>
      <c r="BU25" s="151"/>
      <c r="BV25" s="151"/>
      <c r="BW25" s="151"/>
      <c r="BX25" s="151"/>
      <c r="BY25" s="151"/>
      <c r="BZ25" s="151"/>
      <c r="CA25" s="151"/>
      <c r="CB25" s="151"/>
      <c r="CC25" s="151"/>
      <c r="CD25" s="151"/>
      <c r="CE25" s="151"/>
      <c r="CF25" s="151"/>
      <c r="CG25" s="151"/>
      <c r="CH25" s="151"/>
      <c r="CI25" s="151"/>
      <c r="CJ25" s="151"/>
      <c r="CK25" s="151"/>
      <c r="CL25" s="151"/>
      <c r="CM25" s="151"/>
      <c r="CN25" s="151"/>
      <c r="CO25" s="151"/>
      <c r="CP25" s="151"/>
      <c r="CQ25" s="151"/>
      <c r="CR25" s="151"/>
      <c r="CS25" s="151"/>
      <c r="CT25" s="151"/>
      <c r="CU25" s="151"/>
      <c r="CV25" s="151"/>
      <c r="CW25" s="151"/>
      <c r="CX25" s="151"/>
      <c r="CY25" s="151"/>
      <c r="CZ25" s="151"/>
      <c r="DA25" s="151"/>
      <c r="DB25" s="151"/>
      <c r="DC25" s="151"/>
      <c r="DD25" s="151"/>
      <c r="DE25" s="151"/>
      <c r="DF25" s="152"/>
      <c r="DG25" s="153"/>
      <c r="DH25" s="154"/>
      <c r="DI25" s="154"/>
      <c r="DJ25" s="154"/>
      <c r="DK25" s="154"/>
      <c r="DL25" s="154"/>
      <c r="DM25" s="154"/>
      <c r="DN25" s="154"/>
      <c r="DO25" s="154"/>
      <c r="DP25" s="154"/>
      <c r="DQ25" s="154"/>
      <c r="DR25" s="154"/>
      <c r="DS25" s="154"/>
      <c r="DT25" s="154"/>
      <c r="DU25" s="154"/>
      <c r="DV25" s="154"/>
      <c r="DW25" s="154"/>
      <c r="DX25" s="154"/>
      <c r="DY25" s="154"/>
      <c r="DZ25" s="154"/>
      <c r="EA25" s="154"/>
      <c r="EB25" s="154"/>
      <c r="EC25" s="154"/>
      <c r="ED25" s="154"/>
      <c r="EE25" s="154"/>
      <c r="EF25" s="154"/>
      <c r="EG25" s="154"/>
      <c r="EH25" s="154"/>
      <c r="EI25" s="154"/>
      <c r="EJ25" s="154"/>
      <c r="EK25" s="154"/>
      <c r="EL25" s="154"/>
      <c r="EM25" s="154"/>
      <c r="EN25" s="154"/>
      <c r="EO25" s="154"/>
      <c r="EP25" s="154"/>
      <c r="EQ25" s="154"/>
      <c r="ER25" s="154"/>
      <c r="ES25" s="154"/>
      <c r="ET25" s="154"/>
      <c r="EU25" s="154"/>
      <c r="EV25" s="154"/>
      <c r="EW25" s="154"/>
      <c r="EX25" s="154"/>
      <c r="EY25" s="155"/>
    </row>
    <row r="26" spans="1:155" ht="15">
      <c r="A26" s="150" t="s">
        <v>92</v>
      </c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  <c r="BI26" s="151"/>
      <c r="BJ26" s="151"/>
      <c r="BK26" s="151"/>
      <c r="BL26" s="151"/>
      <c r="BM26" s="151"/>
      <c r="BN26" s="151"/>
      <c r="BO26" s="151"/>
      <c r="BP26" s="151"/>
      <c r="BQ26" s="151"/>
      <c r="BR26" s="151"/>
      <c r="BS26" s="151"/>
      <c r="BT26" s="151"/>
      <c r="BU26" s="151"/>
      <c r="BV26" s="151"/>
      <c r="BW26" s="151"/>
      <c r="BX26" s="151"/>
      <c r="BY26" s="151"/>
      <c r="BZ26" s="151"/>
      <c r="CA26" s="151"/>
      <c r="CB26" s="151"/>
      <c r="CC26" s="151"/>
      <c r="CD26" s="151"/>
      <c r="CE26" s="151"/>
      <c r="CF26" s="151"/>
      <c r="CG26" s="151"/>
      <c r="CH26" s="151"/>
      <c r="CI26" s="151"/>
      <c r="CJ26" s="151"/>
      <c r="CK26" s="151"/>
      <c r="CL26" s="151"/>
      <c r="CM26" s="151"/>
      <c r="CN26" s="151"/>
      <c r="CO26" s="151"/>
      <c r="CP26" s="151"/>
      <c r="CQ26" s="151"/>
      <c r="CR26" s="151"/>
      <c r="CS26" s="151"/>
      <c r="CT26" s="151"/>
      <c r="CU26" s="151"/>
      <c r="CV26" s="151"/>
      <c r="CW26" s="151"/>
      <c r="CX26" s="151"/>
      <c r="CY26" s="151"/>
      <c r="CZ26" s="151"/>
      <c r="DA26" s="151"/>
      <c r="DB26" s="151"/>
      <c r="DC26" s="151"/>
      <c r="DD26" s="151"/>
      <c r="DE26" s="151"/>
      <c r="DF26" s="152"/>
      <c r="DG26" s="153"/>
      <c r="DH26" s="154"/>
      <c r="DI26" s="154"/>
      <c r="DJ26" s="154"/>
      <c r="DK26" s="154"/>
      <c r="DL26" s="154"/>
      <c r="DM26" s="154"/>
      <c r="DN26" s="154"/>
      <c r="DO26" s="154"/>
      <c r="DP26" s="154"/>
      <c r="DQ26" s="154"/>
      <c r="DR26" s="154"/>
      <c r="DS26" s="154"/>
      <c r="DT26" s="154"/>
      <c r="DU26" s="154"/>
      <c r="DV26" s="154"/>
      <c r="DW26" s="154"/>
      <c r="DX26" s="154"/>
      <c r="DY26" s="154"/>
      <c r="DZ26" s="154"/>
      <c r="EA26" s="154"/>
      <c r="EB26" s="154"/>
      <c r="EC26" s="154"/>
      <c r="ED26" s="154"/>
      <c r="EE26" s="154"/>
      <c r="EF26" s="154"/>
      <c r="EG26" s="154"/>
      <c r="EH26" s="154"/>
      <c r="EI26" s="154"/>
      <c r="EJ26" s="154"/>
      <c r="EK26" s="154"/>
      <c r="EL26" s="154"/>
      <c r="EM26" s="154"/>
      <c r="EN26" s="154"/>
      <c r="EO26" s="154"/>
      <c r="EP26" s="154"/>
      <c r="EQ26" s="154"/>
      <c r="ER26" s="154"/>
      <c r="ES26" s="154"/>
      <c r="ET26" s="154"/>
      <c r="EU26" s="154"/>
      <c r="EV26" s="154"/>
      <c r="EW26" s="154"/>
      <c r="EX26" s="154"/>
      <c r="EY26" s="155"/>
    </row>
    <row r="27" spans="1:155" ht="30" customHeight="1">
      <c r="A27" s="150" t="s">
        <v>93</v>
      </c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  <c r="BI27" s="151"/>
      <c r="BJ27" s="151"/>
      <c r="BK27" s="151"/>
      <c r="BL27" s="151"/>
      <c r="BM27" s="151"/>
      <c r="BN27" s="151"/>
      <c r="BO27" s="151"/>
      <c r="BP27" s="151"/>
      <c r="BQ27" s="151"/>
      <c r="BR27" s="151"/>
      <c r="BS27" s="151"/>
      <c r="BT27" s="151"/>
      <c r="BU27" s="151"/>
      <c r="BV27" s="151"/>
      <c r="BW27" s="151"/>
      <c r="BX27" s="151"/>
      <c r="BY27" s="151"/>
      <c r="BZ27" s="151"/>
      <c r="CA27" s="151"/>
      <c r="CB27" s="151"/>
      <c r="CC27" s="151"/>
      <c r="CD27" s="151"/>
      <c r="CE27" s="151"/>
      <c r="CF27" s="151"/>
      <c r="CG27" s="151"/>
      <c r="CH27" s="151"/>
      <c r="CI27" s="151"/>
      <c r="CJ27" s="151"/>
      <c r="CK27" s="151"/>
      <c r="CL27" s="151"/>
      <c r="CM27" s="151"/>
      <c r="CN27" s="151"/>
      <c r="CO27" s="151"/>
      <c r="CP27" s="151"/>
      <c r="CQ27" s="151"/>
      <c r="CR27" s="151"/>
      <c r="CS27" s="151"/>
      <c r="CT27" s="151"/>
      <c r="CU27" s="151"/>
      <c r="CV27" s="151"/>
      <c r="CW27" s="151"/>
      <c r="CX27" s="151"/>
      <c r="CY27" s="151"/>
      <c r="CZ27" s="151"/>
      <c r="DA27" s="151"/>
      <c r="DB27" s="151"/>
      <c r="DC27" s="151"/>
      <c r="DD27" s="151"/>
      <c r="DE27" s="151"/>
      <c r="DF27" s="152"/>
      <c r="DG27" s="153"/>
      <c r="DH27" s="154"/>
      <c r="DI27" s="154"/>
      <c r="DJ27" s="154"/>
      <c r="DK27" s="154"/>
      <c r="DL27" s="154"/>
      <c r="DM27" s="154"/>
      <c r="DN27" s="154"/>
      <c r="DO27" s="154"/>
      <c r="DP27" s="154"/>
      <c r="DQ27" s="154"/>
      <c r="DR27" s="154"/>
      <c r="DS27" s="154"/>
      <c r="DT27" s="154"/>
      <c r="DU27" s="154"/>
      <c r="DV27" s="154"/>
      <c r="DW27" s="154"/>
      <c r="DX27" s="154"/>
      <c r="DY27" s="154"/>
      <c r="DZ27" s="154"/>
      <c r="EA27" s="154"/>
      <c r="EB27" s="154"/>
      <c r="EC27" s="154"/>
      <c r="ED27" s="154"/>
      <c r="EE27" s="154"/>
      <c r="EF27" s="154"/>
      <c r="EG27" s="154"/>
      <c r="EH27" s="154"/>
      <c r="EI27" s="154"/>
      <c r="EJ27" s="154"/>
      <c r="EK27" s="154"/>
      <c r="EL27" s="154"/>
      <c r="EM27" s="154"/>
      <c r="EN27" s="154"/>
      <c r="EO27" s="154"/>
      <c r="EP27" s="154"/>
      <c r="EQ27" s="154"/>
      <c r="ER27" s="154"/>
      <c r="ES27" s="154"/>
      <c r="ET27" s="154"/>
      <c r="EU27" s="154"/>
      <c r="EV27" s="154"/>
      <c r="EW27" s="154"/>
      <c r="EX27" s="154"/>
      <c r="EY27" s="155"/>
    </row>
    <row r="28" spans="1:155" ht="29.25" customHeight="1">
      <c r="A28" s="150" t="s">
        <v>94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  <c r="BI28" s="151"/>
      <c r="BJ28" s="151"/>
      <c r="BK28" s="151"/>
      <c r="BL28" s="151"/>
      <c r="BM28" s="151"/>
      <c r="BN28" s="151"/>
      <c r="BO28" s="151"/>
      <c r="BP28" s="151"/>
      <c r="BQ28" s="151"/>
      <c r="BR28" s="151"/>
      <c r="BS28" s="151"/>
      <c r="BT28" s="151"/>
      <c r="BU28" s="151"/>
      <c r="BV28" s="151"/>
      <c r="BW28" s="151"/>
      <c r="BX28" s="151"/>
      <c r="BY28" s="151"/>
      <c r="BZ28" s="151"/>
      <c r="CA28" s="151"/>
      <c r="CB28" s="151"/>
      <c r="CC28" s="151"/>
      <c r="CD28" s="151"/>
      <c r="CE28" s="151"/>
      <c r="CF28" s="151"/>
      <c r="CG28" s="151"/>
      <c r="CH28" s="151"/>
      <c r="CI28" s="151"/>
      <c r="CJ28" s="151"/>
      <c r="CK28" s="151"/>
      <c r="CL28" s="151"/>
      <c r="CM28" s="151"/>
      <c r="CN28" s="151"/>
      <c r="CO28" s="151"/>
      <c r="CP28" s="151"/>
      <c r="CQ28" s="151"/>
      <c r="CR28" s="151"/>
      <c r="CS28" s="151"/>
      <c r="CT28" s="151"/>
      <c r="CU28" s="151"/>
      <c r="CV28" s="151"/>
      <c r="CW28" s="151"/>
      <c r="CX28" s="151"/>
      <c r="CY28" s="151"/>
      <c r="CZ28" s="151"/>
      <c r="DA28" s="151"/>
      <c r="DB28" s="151"/>
      <c r="DC28" s="151"/>
      <c r="DD28" s="151"/>
      <c r="DE28" s="151"/>
      <c r="DF28" s="152"/>
      <c r="DG28" s="153">
        <v>54.25</v>
      </c>
      <c r="DH28" s="154"/>
      <c r="DI28" s="154"/>
      <c r="DJ28" s="154"/>
      <c r="DK28" s="154"/>
      <c r="DL28" s="154"/>
      <c r="DM28" s="154"/>
      <c r="DN28" s="154"/>
      <c r="DO28" s="154"/>
      <c r="DP28" s="154"/>
      <c r="DQ28" s="154"/>
      <c r="DR28" s="154"/>
      <c r="DS28" s="154"/>
      <c r="DT28" s="154"/>
      <c r="DU28" s="154"/>
      <c r="DV28" s="154"/>
      <c r="DW28" s="154"/>
      <c r="DX28" s="154"/>
      <c r="DY28" s="154"/>
      <c r="DZ28" s="154"/>
      <c r="EA28" s="154"/>
      <c r="EB28" s="154"/>
      <c r="EC28" s="154"/>
      <c r="ED28" s="154"/>
      <c r="EE28" s="154"/>
      <c r="EF28" s="154"/>
      <c r="EG28" s="154"/>
      <c r="EH28" s="154"/>
      <c r="EI28" s="154"/>
      <c r="EJ28" s="154"/>
      <c r="EK28" s="154"/>
      <c r="EL28" s="154"/>
      <c r="EM28" s="154"/>
      <c r="EN28" s="154"/>
      <c r="EO28" s="154"/>
      <c r="EP28" s="154"/>
      <c r="EQ28" s="154"/>
      <c r="ER28" s="154"/>
      <c r="ES28" s="154"/>
      <c r="ET28" s="154"/>
      <c r="EU28" s="154"/>
      <c r="EV28" s="154"/>
      <c r="EW28" s="154"/>
      <c r="EX28" s="154"/>
      <c r="EY28" s="155"/>
    </row>
    <row r="29" spans="1:155" ht="30.75" customHeight="1">
      <c r="A29" s="150" t="s">
        <v>95</v>
      </c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  <c r="BI29" s="151"/>
      <c r="BJ29" s="151"/>
      <c r="BK29" s="151"/>
      <c r="BL29" s="151"/>
      <c r="BM29" s="151"/>
      <c r="BN29" s="151"/>
      <c r="BO29" s="151"/>
      <c r="BP29" s="151"/>
      <c r="BQ29" s="151"/>
      <c r="BR29" s="151"/>
      <c r="BS29" s="151"/>
      <c r="BT29" s="151"/>
      <c r="BU29" s="151"/>
      <c r="BV29" s="151"/>
      <c r="BW29" s="151"/>
      <c r="BX29" s="151"/>
      <c r="BY29" s="151"/>
      <c r="BZ29" s="151"/>
      <c r="CA29" s="151"/>
      <c r="CB29" s="151"/>
      <c r="CC29" s="151"/>
      <c r="CD29" s="151"/>
      <c r="CE29" s="151"/>
      <c r="CF29" s="151"/>
      <c r="CG29" s="151"/>
      <c r="CH29" s="151"/>
      <c r="CI29" s="151"/>
      <c r="CJ29" s="151"/>
      <c r="CK29" s="151"/>
      <c r="CL29" s="151"/>
      <c r="CM29" s="151"/>
      <c r="CN29" s="151"/>
      <c r="CO29" s="151"/>
      <c r="CP29" s="151"/>
      <c r="CQ29" s="151"/>
      <c r="CR29" s="151"/>
      <c r="CS29" s="151"/>
      <c r="CT29" s="151"/>
      <c r="CU29" s="151"/>
      <c r="CV29" s="151"/>
      <c r="CW29" s="151"/>
      <c r="CX29" s="151"/>
      <c r="CY29" s="151"/>
      <c r="CZ29" s="151"/>
      <c r="DA29" s="151"/>
      <c r="DB29" s="151"/>
      <c r="DC29" s="151"/>
      <c r="DD29" s="151"/>
      <c r="DE29" s="151"/>
      <c r="DF29" s="152"/>
      <c r="DG29" s="153"/>
      <c r="DH29" s="154"/>
      <c r="DI29" s="154"/>
      <c r="DJ29" s="154"/>
      <c r="DK29" s="154"/>
      <c r="DL29" s="154"/>
      <c r="DM29" s="154"/>
      <c r="DN29" s="154"/>
      <c r="DO29" s="154"/>
      <c r="DP29" s="154"/>
      <c r="DQ29" s="154"/>
      <c r="DR29" s="154"/>
      <c r="DS29" s="154"/>
      <c r="DT29" s="154"/>
      <c r="DU29" s="154"/>
      <c r="DV29" s="154"/>
      <c r="DW29" s="154"/>
      <c r="DX29" s="154"/>
      <c r="DY29" s="154"/>
      <c r="DZ29" s="154"/>
      <c r="EA29" s="154"/>
      <c r="EB29" s="154"/>
      <c r="EC29" s="154"/>
      <c r="ED29" s="154"/>
      <c r="EE29" s="154"/>
      <c r="EF29" s="154"/>
      <c r="EG29" s="154"/>
      <c r="EH29" s="154"/>
      <c r="EI29" s="154"/>
      <c r="EJ29" s="154"/>
      <c r="EK29" s="154"/>
      <c r="EL29" s="154"/>
      <c r="EM29" s="154"/>
      <c r="EN29" s="154"/>
      <c r="EO29" s="154"/>
      <c r="EP29" s="154"/>
      <c r="EQ29" s="154"/>
      <c r="ER29" s="154"/>
      <c r="ES29" s="154"/>
      <c r="ET29" s="154"/>
      <c r="EU29" s="154"/>
      <c r="EV29" s="154"/>
      <c r="EW29" s="154"/>
      <c r="EX29" s="154"/>
      <c r="EY29" s="155"/>
    </row>
    <row r="30" spans="1:155" ht="30" customHeight="1">
      <c r="A30" s="150" t="s">
        <v>96</v>
      </c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  <c r="BI30" s="151"/>
      <c r="BJ30" s="151"/>
      <c r="BK30" s="151"/>
      <c r="BL30" s="151"/>
      <c r="BM30" s="151"/>
      <c r="BN30" s="151"/>
      <c r="BO30" s="151"/>
      <c r="BP30" s="151"/>
      <c r="BQ30" s="151"/>
      <c r="BR30" s="151"/>
      <c r="BS30" s="151"/>
      <c r="BT30" s="151"/>
      <c r="BU30" s="151"/>
      <c r="BV30" s="151"/>
      <c r="BW30" s="151"/>
      <c r="BX30" s="151"/>
      <c r="BY30" s="151"/>
      <c r="BZ30" s="151"/>
      <c r="CA30" s="151"/>
      <c r="CB30" s="151"/>
      <c r="CC30" s="151"/>
      <c r="CD30" s="151"/>
      <c r="CE30" s="151"/>
      <c r="CF30" s="151"/>
      <c r="CG30" s="151"/>
      <c r="CH30" s="151"/>
      <c r="CI30" s="151"/>
      <c r="CJ30" s="151"/>
      <c r="CK30" s="151"/>
      <c r="CL30" s="151"/>
      <c r="CM30" s="151"/>
      <c r="CN30" s="151"/>
      <c r="CO30" s="151"/>
      <c r="CP30" s="151"/>
      <c r="CQ30" s="151"/>
      <c r="CR30" s="151"/>
      <c r="CS30" s="151"/>
      <c r="CT30" s="151"/>
      <c r="CU30" s="151"/>
      <c r="CV30" s="151"/>
      <c r="CW30" s="151"/>
      <c r="CX30" s="151"/>
      <c r="CY30" s="151"/>
      <c r="CZ30" s="151"/>
      <c r="DA30" s="151"/>
      <c r="DB30" s="151"/>
      <c r="DC30" s="151"/>
      <c r="DD30" s="151"/>
      <c r="DE30" s="151"/>
      <c r="DF30" s="152"/>
      <c r="DG30" s="153">
        <v>204.87</v>
      </c>
      <c r="DH30" s="154"/>
      <c r="DI30" s="154"/>
      <c r="DJ30" s="154"/>
      <c r="DK30" s="154"/>
      <c r="DL30" s="154"/>
      <c r="DM30" s="154"/>
      <c r="DN30" s="154"/>
      <c r="DO30" s="154"/>
      <c r="DP30" s="154"/>
      <c r="DQ30" s="154"/>
      <c r="DR30" s="154"/>
      <c r="DS30" s="154"/>
      <c r="DT30" s="154"/>
      <c r="DU30" s="154"/>
      <c r="DV30" s="154"/>
      <c r="DW30" s="154"/>
      <c r="DX30" s="154"/>
      <c r="DY30" s="154"/>
      <c r="DZ30" s="154"/>
      <c r="EA30" s="154"/>
      <c r="EB30" s="154"/>
      <c r="EC30" s="154"/>
      <c r="ED30" s="154"/>
      <c r="EE30" s="154"/>
      <c r="EF30" s="154"/>
      <c r="EG30" s="154"/>
      <c r="EH30" s="154"/>
      <c r="EI30" s="154"/>
      <c r="EJ30" s="154"/>
      <c r="EK30" s="154"/>
      <c r="EL30" s="154"/>
      <c r="EM30" s="154"/>
      <c r="EN30" s="154"/>
      <c r="EO30" s="154"/>
      <c r="EP30" s="154"/>
      <c r="EQ30" s="154"/>
      <c r="ER30" s="154"/>
      <c r="ES30" s="154"/>
      <c r="ET30" s="154"/>
      <c r="EU30" s="154"/>
      <c r="EV30" s="154"/>
      <c r="EW30" s="154"/>
      <c r="EX30" s="154"/>
      <c r="EY30" s="155"/>
    </row>
    <row r="31" spans="1:155" ht="15">
      <c r="A31" s="150" t="s">
        <v>97</v>
      </c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  <c r="BI31" s="151"/>
      <c r="BJ31" s="151"/>
      <c r="BK31" s="151"/>
      <c r="BL31" s="151"/>
      <c r="BM31" s="151"/>
      <c r="BN31" s="151"/>
      <c r="BO31" s="151"/>
      <c r="BP31" s="151"/>
      <c r="BQ31" s="151"/>
      <c r="BR31" s="151"/>
      <c r="BS31" s="151"/>
      <c r="BT31" s="151"/>
      <c r="BU31" s="151"/>
      <c r="BV31" s="151"/>
      <c r="BW31" s="151"/>
      <c r="BX31" s="151"/>
      <c r="BY31" s="151"/>
      <c r="BZ31" s="151"/>
      <c r="CA31" s="151"/>
      <c r="CB31" s="151"/>
      <c r="CC31" s="151"/>
      <c r="CD31" s="151"/>
      <c r="CE31" s="151"/>
      <c r="CF31" s="151"/>
      <c r="CG31" s="151"/>
      <c r="CH31" s="151"/>
      <c r="CI31" s="151"/>
      <c r="CJ31" s="151"/>
      <c r="CK31" s="151"/>
      <c r="CL31" s="151"/>
      <c r="CM31" s="151"/>
      <c r="CN31" s="151"/>
      <c r="CO31" s="151"/>
      <c r="CP31" s="151"/>
      <c r="CQ31" s="151"/>
      <c r="CR31" s="151"/>
      <c r="CS31" s="151"/>
      <c r="CT31" s="151"/>
      <c r="CU31" s="151"/>
      <c r="CV31" s="151"/>
      <c r="CW31" s="151"/>
      <c r="CX31" s="151"/>
      <c r="CY31" s="151"/>
      <c r="CZ31" s="151"/>
      <c r="DA31" s="151"/>
      <c r="DB31" s="151"/>
      <c r="DC31" s="151"/>
      <c r="DD31" s="151"/>
      <c r="DE31" s="151"/>
      <c r="DF31" s="152"/>
      <c r="DG31" s="153">
        <v>393.87</v>
      </c>
      <c r="DH31" s="154"/>
      <c r="DI31" s="154"/>
      <c r="DJ31" s="154"/>
      <c r="DK31" s="154"/>
      <c r="DL31" s="154"/>
      <c r="DM31" s="154"/>
      <c r="DN31" s="154"/>
      <c r="DO31" s="154"/>
      <c r="DP31" s="154"/>
      <c r="DQ31" s="154"/>
      <c r="DR31" s="154"/>
      <c r="DS31" s="154"/>
      <c r="DT31" s="154"/>
      <c r="DU31" s="154"/>
      <c r="DV31" s="154"/>
      <c r="DW31" s="154"/>
      <c r="DX31" s="154"/>
      <c r="DY31" s="154"/>
      <c r="DZ31" s="154"/>
      <c r="EA31" s="154"/>
      <c r="EB31" s="154"/>
      <c r="EC31" s="154"/>
      <c r="ED31" s="154"/>
      <c r="EE31" s="154"/>
      <c r="EF31" s="154"/>
      <c r="EG31" s="154"/>
      <c r="EH31" s="154"/>
      <c r="EI31" s="154"/>
      <c r="EJ31" s="154"/>
      <c r="EK31" s="154"/>
      <c r="EL31" s="154"/>
      <c r="EM31" s="154"/>
      <c r="EN31" s="154"/>
      <c r="EO31" s="154"/>
      <c r="EP31" s="154"/>
      <c r="EQ31" s="154"/>
      <c r="ER31" s="154"/>
      <c r="ES31" s="154"/>
      <c r="ET31" s="154"/>
      <c r="EU31" s="154"/>
      <c r="EV31" s="154"/>
      <c r="EW31" s="154"/>
      <c r="EX31" s="154"/>
      <c r="EY31" s="155"/>
    </row>
    <row r="32" spans="1:155" ht="15">
      <c r="A32" s="150" t="s">
        <v>16</v>
      </c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  <c r="BI32" s="151"/>
      <c r="BJ32" s="151"/>
      <c r="BK32" s="151"/>
      <c r="BL32" s="151"/>
      <c r="BM32" s="151"/>
      <c r="BN32" s="151"/>
      <c r="BO32" s="151"/>
      <c r="BP32" s="151"/>
      <c r="BQ32" s="151"/>
      <c r="BR32" s="151"/>
      <c r="BS32" s="151"/>
      <c r="BT32" s="151"/>
      <c r="BU32" s="151"/>
      <c r="BV32" s="151"/>
      <c r="BW32" s="151"/>
      <c r="BX32" s="151"/>
      <c r="BY32" s="151"/>
      <c r="BZ32" s="151"/>
      <c r="CA32" s="151"/>
      <c r="CB32" s="151"/>
      <c r="CC32" s="151"/>
      <c r="CD32" s="151"/>
      <c r="CE32" s="151"/>
      <c r="CF32" s="151"/>
      <c r="CG32" s="151"/>
      <c r="CH32" s="151"/>
      <c r="CI32" s="151"/>
      <c r="CJ32" s="151"/>
      <c r="CK32" s="151"/>
      <c r="CL32" s="151"/>
      <c r="CM32" s="151"/>
      <c r="CN32" s="151"/>
      <c r="CO32" s="151"/>
      <c r="CP32" s="151"/>
      <c r="CQ32" s="151"/>
      <c r="CR32" s="151"/>
      <c r="CS32" s="151"/>
      <c r="CT32" s="151"/>
      <c r="CU32" s="151"/>
      <c r="CV32" s="151"/>
      <c r="CW32" s="151"/>
      <c r="CX32" s="151"/>
      <c r="CY32" s="151"/>
      <c r="CZ32" s="151"/>
      <c r="DA32" s="151"/>
      <c r="DB32" s="151"/>
      <c r="DC32" s="151"/>
      <c r="DD32" s="151"/>
      <c r="DE32" s="151"/>
      <c r="DF32" s="152"/>
      <c r="DG32" s="153"/>
      <c r="DH32" s="154"/>
      <c r="DI32" s="154"/>
      <c r="DJ32" s="154"/>
      <c r="DK32" s="154"/>
      <c r="DL32" s="154"/>
      <c r="DM32" s="154"/>
      <c r="DN32" s="154"/>
      <c r="DO32" s="154"/>
      <c r="DP32" s="154"/>
      <c r="DQ32" s="154"/>
      <c r="DR32" s="154"/>
      <c r="DS32" s="154"/>
      <c r="DT32" s="154"/>
      <c r="DU32" s="154"/>
      <c r="DV32" s="154"/>
      <c r="DW32" s="154"/>
      <c r="DX32" s="154"/>
      <c r="DY32" s="154"/>
      <c r="DZ32" s="154"/>
      <c r="EA32" s="154"/>
      <c r="EB32" s="154"/>
      <c r="EC32" s="154"/>
      <c r="ED32" s="154"/>
      <c r="EE32" s="154"/>
      <c r="EF32" s="154"/>
      <c r="EG32" s="154"/>
      <c r="EH32" s="154"/>
      <c r="EI32" s="154"/>
      <c r="EJ32" s="154"/>
      <c r="EK32" s="154"/>
      <c r="EL32" s="154"/>
      <c r="EM32" s="154"/>
      <c r="EN32" s="154"/>
      <c r="EO32" s="154"/>
      <c r="EP32" s="154"/>
      <c r="EQ32" s="154"/>
      <c r="ER32" s="154"/>
      <c r="ES32" s="154"/>
      <c r="ET32" s="154"/>
      <c r="EU32" s="154"/>
      <c r="EV32" s="154"/>
      <c r="EW32" s="154"/>
      <c r="EX32" s="154"/>
      <c r="EY32" s="155"/>
    </row>
    <row r="33" spans="1:155" ht="15">
      <c r="A33" s="150" t="s">
        <v>98</v>
      </c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  <c r="BI33" s="151"/>
      <c r="BJ33" s="151"/>
      <c r="BK33" s="151"/>
      <c r="BL33" s="151"/>
      <c r="BM33" s="151"/>
      <c r="BN33" s="151"/>
      <c r="BO33" s="151"/>
      <c r="BP33" s="151"/>
      <c r="BQ33" s="151"/>
      <c r="BR33" s="151"/>
      <c r="BS33" s="151"/>
      <c r="BT33" s="151"/>
      <c r="BU33" s="151"/>
      <c r="BV33" s="151"/>
      <c r="BW33" s="151"/>
      <c r="BX33" s="151"/>
      <c r="BY33" s="151"/>
      <c r="BZ33" s="151"/>
      <c r="CA33" s="151"/>
      <c r="CB33" s="151"/>
      <c r="CC33" s="151"/>
      <c r="CD33" s="151"/>
      <c r="CE33" s="151"/>
      <c r="CF33" s="151"/>
      <c r="CG33" s="151"/>
      <c r="CH33" s="151"/>
      <c r="CI33" s="151"/>
      <c r="CJ33" s="151"/>
      <c r="CK33" s="151"/>
      <c r="CL33" s="151"/>
      <c r="CM33" s="151"/>
      <c r="CN33" s="151"/>
      <c r="CO33" s="151"/>
      <c r="CP33" s="151"/>
      <c r="CQ33" s="151"/>
      <c r="CR33" s="151"/>
      <c r="CS33" s="151"/>
      <c r="CT33" s="151"/>
      <c r="CU33" s="151"/>
      <c r="CV33" s="151"/>
      <c r="CW33" s="151"/>
      <c r="CX33" s="151"/>
      <c r="CY33" s="151"/>
      <c r="CZ33" s="151"/>
      <c r="DA33" s="151"/>
      <c r="DB33" s="151"/>
      <c r="DC33" s="151"/>
      <c r="DD33" s="151"/>
      <c r="DE33" s="151"/>
      <c r="DF33" s="152"/>
      <c r="DG33" s="153"/>
      <c r="DH33" s="154"/>
      <c r="DI33" s="154"/>
      <c r="DJ33" s="154"/>
      <c r="DK33" s="154"/>
      <c r="DL33" s="154"/>
      <c r="DM33" s="154"/>
      <c r="DN33" s="154"/>
      <c r="DO33" s="154"/>
      <c r="DP33" s="154"/>
      <c r="DQ33" s="154"/>
      <c r="DR33" s="154"/>
      <c r="DS33" s="154"/>
      <c r="DT33" s="154"/>
      <c r="DU33" s="154"/>
      <c r="DV33" s="154"/>
      <c r="DW33" s="154"/>
      <c r="DX33" s="154"/>
      <c r="DY33" s="154"/>
      <c r="DZ33" s="154"/>
      <c r="EA33" s="154"/>
      <c r="EB33" s="154"/>
      <c r="EC33" s="154"/>
      <c r="ED33" s="154"/>
      <c r="EE33" s="154"/>
      <c r="EF33" s="154"/>
      <c r="EG33" s="154"/>
      <c r="EH33" s="154"/>
      <c r="EI33" s="154"/>
      <c r="EJ33" s="154"/>
      <c r="EK33" s="154"/>
      <c r="EL33" s="154"/>
      <c r="EM33" s="154"/>
      <c r="EN33" s="154"/>
      <c r="EO33" s="154"/>
      <c r="EP33" s="154"/>
      <c r="EQ33" s="154"/>
      <c r="ER33" s="154"/>
      <c r="ES33" s="154"/>
      <c r="ET33" s="154"/>
      <c r="EU33" s="154"/>
      <c r="EV33" s="154"/>
      <c r="EW33" s="154"/>
      <c r="EX33" s="154"/>
      <c r="EY33" s="155"/>
    </row>
    <row r="34" spans="1:155" s="6" customFormat="1" ht="15">
      <c r="A34" s="150" t="s">
        <v>99</v>
      </c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  <c r="BI34" s="151"/>
      <c r="BJ34" s="151"/>
      <c r="BK34" s="151"/>
      <c r="BL34" s="151"/>
      <c r="BM34" s="151"/>
      <c r="BN34" s="151"/>
      <c r="BO34" s="151"/>
      <c r="BP34" s="151"/>
      <c r="BQ34" s="151"/>
      <c r="BR34" s="151"/>
      <c r="BS34" s="151"/>
      <c r="BT34" s="151"/>
      <c r="BU34" s="151"/>
      <c r="BV34" s="151"/>
      <c r="BW34" s="151"/>
      <c r="BX34" s="151"/>
      <c r="BY34" s="151"/>
      <c r="BZ34" s="151"/>
      <c r="CA34" s="151"/>
      <c r="CB34" s="151"/>
      <c r="CC34" s="151"/>
      <c r="CD34" s="151"/>
      <c r="CE34" s="151"/>
      <c r="CF34" s="151"/>
      <c r="CG34" s="151"/>
      <c r="CH34" s="151"/>
      <c r="CI34" s="151"/>
      <c r="CJ34" s="151"/>
      <c r="CK34" s="151"/>
      <c r="CL34" s="151"/>
      <c r="CM34" s="151"/>
      <c r="CN34" s="151"/>
      <c r="CO34" s="151"/>
      <c r="CP34" s="151"/>
      <c r="CQ34" s="151"/>
      <c r="CR34" s="151"/>
      <c r="CS34" s="151"/>
      <c r="CT34" s="151"/>
      <c r="CU34" s="151"/>
      <c r="CV34" s="151"/>
      <c r="CW34" s="151"/>
      <c r="CX34" s="151"/>
      <c r="CY34" s="151"/>
      <c r="CZ34" s="151"/>
      <c r="DA34" s="151"/>
      <c r="DB34" s="151"/>
      <c r="DC34" s="151"/>
      <c r="DD34" s="151"/>
      <c r="DE34" s="151"/>
      <c r="DF34" s="152"/>
      <c r="DG34" s="153">
        <v>393.87</v>
      </c>
      <c r="DH34" s="154"/>
      <c r="DI34" s="154"/>
      <c r="DJ34" s="154"/>
      <c r="DK34" s="154"/>
      <c r="DL34" s="154"/>
      <c r="DM34" s="154"/>
      <c r="DN34" s="154"/>
      <c r="DO34" s="154"/>
      <c r="DP34" s="154"/>
      <c r="DQ34" s="154"/>
      <c r="DR34" s="154"/>
      <c r="DS34" s="154"/>
      <c r="DT34" s="154"/>
      <c r="DU34" s="154"/>
      <c r="DV34" s="154"/>
      <c r="DW34" s="154"/>
      <c r="DX34" s="154"/>
      <c r="DY34" s="154"/>
      <c r="DZ34" s="154"/>
      <c r="EA34" s="154"/>
      <c r="EB34" s="154"/>
      <c r="EC34" s="154"/>
      <c r="ED34" s="154"/>
      <c r="EE34" s="154"/>
      <c r="EF34" s="154"/>
      <c r="EG34" s="154"/>
      <c r="EH34" s="154"/>
      <c r="EI34" s="154"/>
      <c r="EJ34" s="154"/>
      <c r="EK34" s="154"/>
      <c r="EL34" s="154"/>
      <c r="EM34" s="154"/>
      <c r="EN34" s="154"/>
      <c r="EO34" s="154"/>
      <c r="EP34" s="154"/>
      <c r="EQ34" s="154"/>
      <c r="ER34" s="154"/>
      <c r="ES34" s="154"/>
      <c r="ET34" s="154"/>
      <c r="EU34" s="154"/>
      <c r="EV34" s="154"/>
      <c r="EW34" s="154"/>
      <c r="EX34" s="154"/>
      <c r="EY34" s="155"/>
    </row>
    <row r="35" spans="1:155" ht="15">
      <c r="A35" s="150" t="s">
        <v>17</v>
      </c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  <c r="BI35" s="151"/>
      <c r="BJ35" s="151"/>
      <c r="BK35" s="151"/>
      <c r="BL35" s="151"/>
      <c r="BM35" s="151"/>
      <c r="BN35" s="151"/>
      <c r="BO35" s="151"/>
      <c r="BP35" s="151"/>
      <c r="BQ35" s="151"/>
      <c r="BR35" s="151"/>
      <c r="BS35" s="151"/>
      <c r="BT35" s="151"/>
      <c r="BU35" s="151"/>
      <c r="BV35" s="151"/>
      <c r="BW35" s="151"/>
      <c r="BX35" s="151"/>
      <c r="BY35" s="151"/>
      <c r="BZ35" s="151"/>
      <c r="CA35" s="151"/>
      <c r="CB35" s="151"/>
      <c r="CC35" s="151"/>
      <c r="CD35" s="151"/>
      <c r="CE35" s="151"/>
      <c r="CF35" s="151"/>
      <c r="CG35" s="151"/>
      <c r="CH35" s="151"/>
      <c r="CI35" s="151"/>
      <c r="CJ35" s="151"/>
      <c r="CK35" s="151"/>
      <c r="CL35" s="151"/>
      <c r="CM35" s="151"/>
      <c r="CN35" s="151"/>
      <c r="CO35" s="151"/>
      <c r="CP35" s="151"/>
      <c r="CQ35" s="151"/>
      <c r="CR35" s="151"/>
      <c r="CS35" s="151"/>
      <c r="CT35" s="151"/>
      <c r="CU35" s="151"/>
      <c r="CV35" s="151"/>
      <c r="CW35" s="151"/>
      <c r="CX35" s="151"/>
      <c r="CY35" s="151"/>
      <c r="CZ35" s="151"/>
      <c r="DA35" s="151"/>
      <c r="DB35" s="151"/>
      <c r="DC35" s="151"/>
      <c r="DD35" s="151"/>
      <c r="DE35" s="151"/>
      <c r="DF35" s="152"/>
      <c r="DG35" s="153"/>
      <c r="DH35" s="154"/>
      <c r="DI35" s="154"/>
      <c r="DJ35" s="154"/>
      <c r="DK35" s="154"/>
      <c r="DL35" s="154"/>
      <c r="DM35" s="154"/>
      <c r="DN35" s="154"/>
      <c r="DO35" s="154"/>
      <c r="DP35" s="154"/>
      <c r="DQ35" s="154"/>
      <c r="DR35" s="154"/>
      <c r="DS35" s="154"/>
      <c r="DT35" s="154"/>
      <c r="DU35" s="154"/>
      <c r="DV35" s="154"/>
      <c r="DW35" s="154"/>
      <c r="DX35" s="154"/>
      <c r="DY35" s="154"/>
      <c r="DZ35" s="154"/>
      <c r="EA35" s="154"/>
      <c r="EB35" s="154"/>
      <c r="EC35" s="154"/>
      <c r="ED35" s="154"/>
      <c r="EE35" s="154"/>
      <c r="EF35" s="154"/>
      <c r="EG35" s="154"/>
      <c r="EH35" s="154"/>
      <c r="EI35" s="154"/>
      <c r="EJ35" s="154"/>
      <c r="EK35" s="154"/>
      <c r="EL35" s="154"/>
      <c r="EM35" s="154"/>
      <c r="EN35" s="154"/>
      <c r="EO35" s="154"/>
      <c r="EP35" s="154"/>
      <c r="EQ35" s="154"/>
      <c r="ER35" s="154"/>
      <c r="ES35" s="154"/>
      <c r="ET35" s="154"/>
      <c r="EU35" s="154"/>
      <c r="EV35" s="154"/>
      <c r="EW35" s="154"/>
      <c r="EX35" s="154"/>
      <c r="EY35" s="155"/>
    </row>
    <row r="36" spans="1:155" ht="15">
      <c r="A36" s="150" t="s">
        <v>100</v>
      </c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  <c r="BI36" s="151"/>
      <c r="BJ36" s="151"/>
      <c r="BK36" s="151"/>
      <c r="BL36" s="151"/>
      <c r="BM36" s="151"/>
      <c r="BN36" s="151"/>
      <c r="BO36" s="151"/>
      <c r="BP36" s="151"/>
      <c r="BQ36" s="151"/>
      <c r="BR36" s="151"/>
      <c r="BS36" s="151"/>
      <c r="BT36" s="151"/>
      <c r="BU36" s="151"/>
      <c r="BV36" s="151"/>
      <c r="BW36" s="151"/>
      <c r="BX36" s="151"/>
      <c r="BY36" s="151"/>
      <c r="BZ36" s="151"/>
      <c r="CA36" s="151"/>
      <c r="CB36" s="151"/>
      <c r="CC36" s="151"/>
      <c r="CD36" s="151"/>
      <c r="CE36" s="151"/>
      <c r="CF36" s="151"/>
      <c r="CG36" s="151"/>
      <c r="CH36" s="151"/>
      <c r="CI36" s="151"/>
      <c r="CJ36" s="151"/>
      <c r="CK36" s="151"/>
      <c r="CL36" s="151"/>
      <c r="CM36" s="151"/>
      <c r="CN36" s="151"/>
      <c r="CO36" s="151"/>
      <c r="CP36" s="151"/>
      <c r="CQ36" s="151"/>
      <c r="CR36" s="151"/>
      <c r="CS36" s="151"/>
      <c r="CT36" s="151"/>
      <c r="CU36" s="151"/>
      <c r="CV36" s="151"/>
      <c r="CW36" s="151"/>
      <c r="CX36" s="151"/>
      <c r="CY36" s="151"/>
      <c r="CZ36" s="151"/>
      <c r="DA36" s="151"/>
      <c r="DB36" s="151"/>
      <c r="DC36" s="151"/>
      <c r="DD36" s="151"/>
      <c r="DE36" s="151"/>
      <c r="DF36" s="152"/>
      <c r="DG36" s="153"/>
      <c r="DH36" s="154"/>
      <c r="DI36" s="154"/>
      <c r="DJ36" s="154"/>
      <c r="DK36" s="154"/>
      <c r="DL36" s="154"/>
      <c r="DM36" s="154"/>
      <c r="DN36" s="154"/>
      <c r="DO36" s="154"/>
      <c r="DP36" s="154"/>
      <c r="DQ36" s="154"/>
      <c r="DR36" s="154"/>
      <c r="DS36" s="154"/>
      <c r="DT36" s="154"/>
      <c r="DU36" s="154"/>
      <c r="DV36" s="154"/>
      <c r="DW36" s="154"/>
      <c r="DX36" s="154"/>
      <c r="DY36" s="154"/>
      <c r="DZ36" s="154"/>
      <c r="EA36" s="154"/>
      <c r="EB36" s="154"/>
      <c r="EC36" s="154"/>
      <c r="ED36" s="154"/>
      <c r="EE36" s="154"/>
      <c r="EF36" s="154"/>
      <c r="EG36" s="154"/>
      <c r="EH36" s="154"/>
      <c r="EI36" s="154"/>
      <c r="EJ36" s="154"/>
      <c r="EK36" s="154"/>
      <c r="EL36" s="154"/>
      <c r="EM36" s="154"/>
      <c r="EN36" s="154"/>
      <c r="EO36" s="154"/>
      <c r="EP36" s="154"/>
      <c r="EQ36" s="154"/>
      <c r="ER36" s="154"/>
      <c r="ES36" s="154"/>
      <c r="ET36" s="154"/>
      <c r="EU36" s="154"/>
      <c r="EV36" s="154"/>
      <c r="EW36" s="154"/>
      <c r="EX36" s="154"/>
      <c r="EY36" s="155"/>
    </row>
    <row r="37" spans="1:155" ht="29.25" customHeight="1">
      <c r="A37" s="150" t="s">
        <v>101</v>
      </c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  <c r="BI37" s="151"/>
      <c r="BJ37" s="151"/>
      <c r="BK37" s="151"/>
      <c r="BL37" s="151"/>
      <c r="BM37" s="151"/>
      <c r="BN37" s="151"/>
      <c r="BO37" s="151"/>
      <c r="BP37" s="151"/>
      <c r="BQ37" s="151"/>
      <c r="BR37" s="151"/>
      <c r="BS37" s="151"/>
      <c r="BT37" s="151"/>
      <c r="BU37" s="151"/>
      <c r="BV37" s="151"/>
      <c r="BW37" s="151"/>
      <c r="BX37" s="151"/>
      <c r="BY37" s="151"/>
      <c r="BZ37" s="151"/>
      <c r="CA37" s="151"/>
      <c r="CB37" s="151"/>
      <c r="CC37" s="151"/>
      <c r="CD37" s="151"/>
      <c r="CE37" s="151"/>
      <c r="CF37" s="151"/>
      <c r="CG37" s="151"/>
      <c r="CH37" s="151"/>
      <c r="CI37" s="151"/>
      <c r="CJ37" s="151"/>
      <c r="CK37" s="151"/>
      <c r="CL37" s="151"/>
      <c r="CM37" s="151"/>
      <c r="CN37" s="151"/>
      <c r="CO37" s="151"/>
      <c r="CP37" s="151"/>
      <c r="CQ37" s="151"/>
      <c r="CR37" s="151"/>
      <c r="CS37" s="151"/>
      <c r="CT37" s="151"/>
      <c r="CU37" s="151"/>
      <c r="CV37" s="151"/>
      <c r="CW37" s="151"/>
      <c r="CX37" s="151"/>
      <c r="CY37" s="151"/>
      <c r="CZ37" s="151"/>
      <c r="DA37" s="151"/>
      <c r="DB37" s="151"/>
      <c r="DC37" s="151"/>
      <c r="DD37" s="151"/>
      <c r="DE37" s="151"/>
      <c r="DF37" s="152"/>
      <c r="DG37" s="153"/>
      <c r="DH37" s="154"/>
      <c r="DI37" s="154"/>
      <c r="DJ37" s="154"/>
      <c r="DK37" s="154"/>
      <c r="DL37" s="154"/>
      <c r="DM37" s="154"/>
      <c r="DN37" s="154"/>
      <c r="DO37" s="154"/>
      <c r="DP37" s="154"/>
      <c r="DQ37" s="154"/>
      <c r="DR37" s="154"/>
      <c r="DS37" s="154"/>
      <c r="DT37" s="154"/>
      <c r="DU37" s="154"/>
      <c r="DV37" s="154"/>
      <c r="DW37" s="154"/>
      <c r="DX37" s="154"/>
      <c r="DY37" s="154"/>
      <c r="DZ37" s="154"/>
      <c r="EA37" s="154"/>
      <c r="EB37" s="154"/>
      <c r="EC37" s="154"/>
      <c r="ED37" s="154"/>
      <c r="EE37" s="154"/>
      <c r="EF37" s="154"/>
      <c r="EG37" s="154"/>
      <c r="EH37" s="154"/>
      <c r="EI37" s="154"/>
      <c r="EJ37" s="154"/>
      <c r="EK37" s="154"/>
      <c r="EL37" s="154"/>
      <c r="EM37" s="154"/>
      <c r="EN37" s="154"/>
      <c r="EO37" s="154"/>
      <c r="EP37" s="154"/>
      <c r="EQ37" s="154"/>
      <c r="ER37" s="154"/>
      <c r="ES37" s="154"/>
      <c r="ET37" s="154"/>
      <c r="EU37" s="154"/>
      <c r="EV37" s="154"/>
      <c r="EW37" s="154"/>
      <c r="EX37" s="154"/>
      <c r="EY37" s="155"/>
    </row>
    <row r="38" spans="1:155" ht="30.75" customHeight="1">
      <c r="A38" s="150" t="s">
        <v>102</v>
      </c>
      <c r="B38" s="151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  <c r="BI38" s="151"/>
      <c r="BJ38" s="151"/>
      <c r="BK38" s="151"/>
      <c r="BL38" s="151"/>
      <c r="BM38" s="151"/>
      <c r="BN38" s="151"/>
      <c r="BO38" s="151"/>
      <c r="BP38" s="151"/>
      <c r="BQ38" s="151"/>
      <c r="BR38" s="151"/>
      <c r="BS38" s="151"/>
      <c r="BT38" s="151"/>
      <c r="BU38" s="151"/>
      <c r="BV38" s="151"/>
      <c r="BW38" s="151"/>
      <c r="BX38" s="151"/>
      <c r="BY38" s="151"/>
      <c r="BZ38" s="151"/>
      <c r="CA38" s="151"/>
      <c r="CB38" s="151"/>
      <c r="CC38" s="151"/>
      <c r="CD38" s="151"/>
      <c r="CE38" s="151"/>
      <c r="CF38" s="151"/>
      <c r="CG38" s="151"/>
      <c r="CH38" s="151"/>
      <c r="CI38" s="151"/>
      <c r="CJ38" s="151"/>
      <c r="CK38" s="151"/>
      <c r="CL38" s="151"/>
      <c r="CM38" s="151"/>
      <c r="CN38" s="151"/>
      <c r="CO38" s="151"/>
      <c r="CP38" s="151"/>
      <c r="CQ38" s="151"/>
      <c r="CR38" s="151"/>
      <c r="CS38" s="151"/>
      <c r="CT38" s="151"/>
      <c r="CU38" s="151"/>
      <c r="CV38" s="151"/>
      <c r="CW38" s="151"/>
      <c r="CX38" s="151"/>
      <c r="CY38" s="151"/>
      <c r="CZ38" s="151"/>
      <c r="DA38" s="151"/>
      <c r="DB38" s="151"/>
      <c r="DC38" s="151"/>
      <c r="DD38" s="151"/>
      <c r="DE38" s="151"/>
      <c r="DF38" s="152"/>
      <c r="DG38" s="153">
        <v>171.04</v>
      </c>
      <c r="DH38" s="154"/>
      <c r="DI38" s="154"/>
      <c r="DJ38" s="154"/>
      <c r="DK38" s="154"/>
      <c r="DL38" s="154"/>
      <c r="DM38" s="154"/>
      <c r="DN38" s="154"/>
      <c r="DO38" s="154"/>
      <c r="DP38" s="154"/>
      <c r="DQ38" s="154"/>
      <c r="DR38" s="154"/>
      <c r="DS38" s="154"/>
      <c r="DT38" s="154"/>
      <c r="DU38" s="154"/>
      <c r="DV38" s="154"/>
      <c r="DW38" s="154"/>
      <c r="DX38" s="154"/>
      <c r="DY38" s="154"/>
      <c r="DZ38" s="154"/>
      <c r="EA38" s="154"/>
      <c r="EB38" s="154"/>
      <c r="EC38" s="154"/>
      <c r="ED38" s="154"/>
      <c r="EE38" s="154"/>
      <c r="EF38" s="154"/>
      <c r="EG38" s="154"/>
      <c r="EH38" s="154"/>
      <c r="EI38" s="154"/>
      <c r="EJ38" s="154"/>
      <c r="EK38" s="154"/>
      <c r="EL38" s="154"/>
      <c r="EM38" s="154"/>
      <c r="EN38" s="154"/>
      <c r="EO38" s="154"/>
      <c r="EP38" s="154"/>
      <c r="EQ38" s="154"/>
      <c r="ER38" s="154"/>
      <c r="ES38" s="154"/>
      <c r="ET38" s="154"/>
      <c r="EU38" s="154"/>
      <c r="EV38" s="154"/>
      <c r="EW38" s="154"/>
      <c r="EX38" s="154"/>
      <c r="EY38" s="155"/>
    </row>
    <row r="39" spans="1:244" ht="1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</row>
  </sheetData>
  <sheetProtection/>
  <mergeCells count="74">
    <mergeCell ref="A15:DF15"/>
    <mergeCell ref="A16:DF16"/>
    <mergeCell ref="DG15:EY15"/>
    <mergeCell ref="DG16:EY16"/>
    <mergeCell ref="A12:DF12"/>
    <mergeCell ref="A13:DF13"/>
    <mergeCell ref="A14:DF14"/>
    <mergeCell ref="DG14:EY14"/>
    <mergeCell ref="DG8:EY8"/>
    <mergeCell ref="DG9:EY9"/>
    <mergeCell ref="DG10:EY10"/>
    <mergeCell ref="DG11:EY11"/>
    <mergeCell ref="DG12:EY12"/>
    <mergeCell ref="DG13:EY13"/>
    <mergeCell ref="A1:FI1"/>
    <mergeCell ref="A2:FI2"/>
    <mergeCell ref="A3:DF3"/>
    <mergeCell ref="DG3:EY3"/>
    <mergeCell ref="A18:DF18"/>
    <mergeCell ref="DG18:EY18"/>
    <mergeCell ref="A7:DF7"/>
    <mergeCell ref="A17:DF17"/>
    <mergeCell ref="A8:DF8"/>
    <mergeCell ref="A9:DF9"/>
    <mergeCell ref="A19:DF19"/>
    <mergeCell ref="DG19:EY19"/>
    <mergeCell ref="A20:DF20"/>
    <mergeCell ref="DG20:EY20"/>
    <mergeCell ref="A21:DF21"/>
    <mergeCell ref="DG21:EY21"/>
    <mergeCell ref="A22:DF22"/>
    <mergeCell ref="DG22:EY22"/>
    <mergeCell ref="A23:DF23"/>
    <mergeCell ref="DG23:EY23"/>
    <mergeCell ref="A24:DF24"/>
    <mergeCell ref="DG24:EY24"/>
    <mergeCell ref="A28:DF28"/>
    <mergeCell ref="DG28:EY28"/>
    <mergeCell ref="A29:DF29"/>
    <mergeCell ref="DG29:EY29"/>
    <mergeCell ref="A25:DF25"/>
    <mergeCell ref="DG25:EY25"/>
    <mergeCell ref="A26:DF26"/>
    <mergeCell ref="DG26:EY26"/>
    <mergeCell ref="A27:DF27"/>
    <mergeCell ref="DG27:EY27"/>
    <mergeCell ref="A30:DF30"/>
    <mergeCell ref="DG30:EY30"/>
    <mergeCell ref="A31:DF31"/>
    <mergeCell ref="DG31:EY31"/>
    <mergeCell ref="A32:DF32"/>
    <mergeCell ref="DG32:EY32"/>
    <mergeCell ref="A33:DF33"/>
    <mergeCell ref="DG33:EY33"/>
    <mergeCell ref="A34:DF34"/>
    <mergeCell ref="DG34:EY34"/>
    <mergeCell ref="A35:DF35"/>
    <mergeCell ref="DG35:EY35"/>
    <mergeCell ref="A36:DF36"/>
    <mergeCell ref="DG36:EY36"/>
    <mergeCell ref="A37:DF37"/>
    <mergeCell ref="DG37:EY37"/>
    <mergeCell ref="A38:DF38"/>
    <mergeCell ref="DG38:EY38"/>
    <mergeCell ref="A4:DF4"/>
    <mergeCell ref="DG4:EY4"/>
    <mergeCell ref="DG5:EY5"/>
    <mergeCell ref="DG6:EY6"/>
    <mergeCell ref="DG7:EY7"/>
    <mergeCell ref="DG17:EY17"/>
    <mergeCell ref="A5:DF5"/>
    <mergeCell ref="A6:DF6"/>
    <mergeCell ref="A10:DF10"/>
    <mergeCell ref="A11:DF11"/>
  </mergeCells>
  <printOptions/>
  <pageMargins left="0.7" right="0.7" top="0.75" bottom="0.75" header="0.3" footer="0.3"/>
  <pageSetup horizontalDpi="600" verticalDpi="600" orientation="portrait" paperSize="9" scale="73" r:id="rId1"/>
  <colBreaks count="1" manualBreakCount="1">
    <brk id="15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O46"/>
  <sheetViews>
    <sheetView view="pageBreakPreview" zoomScale="136" zoomScaleNormal="90" zoomScaleSheetLayoutView="136" zoomScalePageLayoutView="0" workbookViewId="0" topLeftCell="A31">
      <pane xSplit="50" topLeftCell="BA1" activePane="topRight" state="frozen"/>
      <selection pane="topLeft" activeCell="A1" sqref="A1"/>
      <selection pane="topRight" activeCell="BI35" sqref="BI35"/>
    </sheetView>
  </sheetViews>
  <sheetFormatPr defaultColWidth="9.00390625" defaultRowHeight="12.75"/>
  <cols>
    <col min="1" max="50" width="0.2421875" style="0" customWidth="1"/>
    <col min="51" max="51" width="4.00390625" style="0" customWidth="1"/>
    <col min="52" max="52" width="6.25390625" style="0" customWidth="1"/>
    <col min="53" max="53" width="8.00390625" style="0" customWidth="1"/>
    <col min="54" max="54" width="6.75390625" style="0" hidden="1" customWidth="1"/>
    <col min="55" max="55" width="5.75390625" style="0" customWidth="1"/>
    <col min="56" max="56" width="11.00390625" style="0" customWidth="1"/>
    <col min="57" max="57" width="10.75390625" style="0" hidden="1" customWidth="1"/>
    <col min="58" max="58" width="10.875" style="0" customWidth="1"/>
    <col min="59" max="59" width="10.875" style="0" bestFit="1" customWidth="1"/>
    <col min="60" max="60" width="18.00390625" style="0" customWidth="1"/>
    <col min="61" max="62" width="9.75390625" style="0" customWidth="1"/>
    <col min="63" max="63" width="12.25390625" style="0" customWidth="1"/>
    <col min="64" max="64" width="7.00390625" style="0" customWidth="1"/>
    <col min="65" max="67" width="8.875" style="0" hidden="1" customWidth="1"/>
  </cols>
  <sheetData>
    <row r="2" spans="1:67" ht="14.25">
      <c r="A2" s="167" t="s">
        <v>204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167"/>
      <c r="BG2" s="167"/>
      <c r="BH2" s="167"/>
      <c r="BI2" s="167"/>
      <c r="BJ2" s="167"/>
      <c r="BK2" s="167"/>
      <c r="BL2" s="167"/>
      <c r="BM2" s="33"/>
      <c r="BN2" s="33"/>
      <c r="BO2" s="33"/>
    </row>
    <row r="3" spans="1:67" ht="12.7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3"/>
      <c r="BI3" s="33"/>
      <c r="BJ3" s="33"/>
      <c r="BK3" s="33"/>
      <c r="BL3" s="33"/>
      <c r="BM3" s="33"/>
      <c r="BN3" s="33"/>
      <c r="BO3" s="33"/>
    </row>
    <row r="4" spans="1:67" ht="12.75" customHeight="1">
      <c r="A4" s="168" t="s">
        <v>0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69"/>
      <c r="AS4" s="169"/>
      <c r="AT4" s="169"/>
      <c r="AU4" s="169"/>
      <c r="AV4" s="169"/>
      <c r="AW4" s="169"/>
      <c r="AX4" s="170"/>
      <c r="AY4" s="177" t="s">
        <v>44</v>
      </c>
      <c r="AZ4" s="177" t="s">
        <v>45</v>
      </c>
      <c r="BA4" s="177" t="s">
        <v>23</v>
      </c>
      <c r="BB4" s="177" t="s">
        <v>61</v>
      </c>
      <c r="BC4" s="180" t="s">
        <v>202</v>
      </c>
      <c r="BD4" s="181" t="s">
        <v>46</v>
      </c>
      <c r="BE4" s="182"/>
      <c r="BF4" s="182"/>
      <c r="BG4" s="182"/>
      <c r="BH4" s="182"/>
      <c r="BI4" s="182"/>
      <c r="BJ4" s="182"/>
      <c r="BK4" s="182"/>
      <c r="BL4" s="182"/>
      <c r="BM4" s="182"/>
      <c r="BN4" s="182"/>
      <c r="BO4" s="35"/>
    </row>
    <row r="5" spans="1:67" ht="12.75" customHeight="1">
      <c r="A5" s="171"/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3"/>
      <c r="AY5" s="178"/>
      <c r="AZ5" s="178"/>
      <c r="BA5" s="178"/>
      <c r="BB5" s="178"/>
      <c r="BC5" s="178"/>
      <c r="BD5" s="178" t="s">
        <v>104</v>
      </c>
      <c r="BE5" s="178" t="s">
        <v>105</v>
      </c>
      <c r="BF5" s="168" t="s">
        <v>17</v>
      </c>
      <c r="BG5" s="169"/>
      <c r="BH5" s="169"/>
      <c r="BI5" s="169"/>
      <c r="BJ5" s="169"/>
      <c r="BK5" s="169"/>
      <c r="BL5" s="169"/>
      <c r="BM5" s="169"/>
      <c r="BN5" s="170"/>
      <c r="BO5" s="94"/>
    </row>
    <row r="6" spans="1:67" ht="142.5" customHeight="1">
      <c r="A6" s="171"/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172"/>
      <c r="AU6" s="172"/>
      <c r="AV6" s="172"/>
      <c r="AW6" s="172"/>
      <c r="AX6" s="173"/>
      <c r="AY6" s="178"/>
      <c r="AZ6" s="178"/>
      <c r="BA6" s="178"/>
      <c r="BB6" s="178"/>
      <c r="BC6" s="178"/>
      <c r="BD6" s="178"/>
      <c r="BE6" s="178"/>
      <c r="BF6" s="177" t="s">
        <v>106</v>
      </c>
      <c r="BG6" s="183" t="s">
        <v>107</v>
      </c>
      <c r="BH6" s="183" t="s">
        <v>48</v>
      </c>
      <c r="BI6" s="183" t="s">
        <v>49</v>
      </c>
      <c r="BJ6" s="183" t="s">
        <v>50</v>
      </c>
      <c r="BK6" s="183" t="s">
        <v>51</v>
      </c>
      <c r="BL6" s="183"/>
      <c r="BM6" s="177" t="s">
        <v>62</v>
      </c>
      <c r="BN6" s="177" t="s">
        <v>108</v>
      </c>
      <c r="BO6" s="177" t="s">
        <v>108</v>
      </c>
    </row>
    <row r="7" spans="1:67" ht="33" customHeight="1">
      <c r="A7" s="174"/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5"/>
      <c r="AO7" s="175"/>
      <c r="AP7" s="175"/>
      <c r="AQ7" s="175"/>
      <c r="AR7" s="175"/>
      <c r="AS7" s="175"/>
      <c r="AT7" s="175"/>
      <c r="AU7" s="175"/>
      <c r="AV7" s="175"/>
      <c r="AW7" s="175"/>
      <c r="AX7" s="176"/>
      <c r="AY7" s="179"/>
      <c r="AZ7" s="179"/>
      <c r="BA7" s="179"/>
      <c r="BB7" s="179"/>
      <c r="BC7" s="179"/>
      <c r="BD7" s="179"/>
      <c r="BE7" s="179"/>
      <c r="BF7" s="179"/>
      <c r="BG7" s="183"/>
      <c r="BH7" s="183"/>
      <c r="BI7" s="183"/>
      <c r="BJ7" s="183"/>
      <c r="BK7" s="36" t="s">
        <v>47</v>
      </c>
      <c r="BL7" s="36" t="s">
        <v>52</v>
      </c>
      <c r="BM7" s="179"/>
      <c r="BN7" s="179"/>
      <c r="BO7" s="179"/>
    </row>
    <row r="8" spans="1:67" ht="10.5" customHeight="1">
      <c r="A8" s="184">
        <v>1</v>
      </c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/>
      <c r="AY8" s="37">
        <v>2</v>
      </c>
      <c r="AZ8" s="36">
        <v>3</v>
      </c>
      <c r="BA8" s="36">
        <v>4</v>
      </c>
      <c r="BB8" s="36">
        <v>5</v>
      </c>
      <c r="BC8" s="36">
        <v>8</v>
      </c>
      <c r="BD8" s="36">
        <v>5</v>
      </c>
      <c r="BE8" s="36">
        <v>10</v>
      </c>
      <c r="BF8" s="36">
        <v>6</v>
      </c>
      <c r="BG8" s="36">
        <v>7</v>
      </c>
      <c r="BH8" s="36">
        <v>8</v>
      </c>
      <c r="BI8" s="36">
        <v>9</v>
      </c>
      <c r="BJ8" s="36">
        <v>10</v>
      </c>
      <c r="BK8" s="36">
        <v>11</v>
      </c>
      <c r="BL8" s="36">
        <v>17</v>
      </c>
      <c r="BM8" s="36">
        <v>18</v>
      </c>
      <c r="BN8" s="36">
        <v>12</v>
      </c>
      <c r="BO8" s="36">
        <v>29</v>
      </c>
    </row>
    <row r="9" spans="1:67" s="6" customFormat="1" ht="10.5" customHeight="1">
      <c r="A9" s="53"/>
      <c r="B9" s="185" t="s">
        <v>19</v>
      </c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6"/>
      <c r="AY9" s="61">
        <v>100</v>
      </c>
      <c r="AZ9" s="62" t="s">
        <v>103</v>
      </c>
      <c r="BA9" s="62" t="s">
        <v>25</v>
      </c>
      <c r="BB9" s="62"/>
      <c r="BC9" s="95" t="s">
        <v>227</v>
      </c>
      <c r="BD9" s="63">
        <f>BD11+BD12+BD13+BD15+BD16+BD14</f>
        <v>15663275</v>
      </c>
      <c r="BE9" s="63">
        <f aca="true" t="shared" si="0" ref="BE9:BN9">BE11+BE12+BE15+BE16</f>
        <v>0</v>
      </c>
      <c r="BF9" s="63">
        <f t="shared" si="0"/>
        <v>1737900</v>
      </c>
      <c r="BG9" s="63">
        <f t="shared" si="0"/>
        <v>0</v>
      </c>
      <c r="BH9" s="63">
        <f>BH10+BH11+BH12+BH13+BH15+BH14</f>
        <v>2226600</v>
      </c>
      <c r="BI9" s="63">
        <f t="shared" si="0"/>
        <v>0</v>
      </c>
      <c r="BJ9" s="63">
        <f t="shared" si="0"/>
        <v>0</v>
      </c>
      <c r="BK9" s="63">
        <f t="shared" si="0"/>
        <v>11698775</v>
      </c>
      <c r="BL9" s="63">
        <f t="shared" si="0"/>
        <v>0</v>
      </c>
      <c r="BM9" s="63">
        <f t="shared" si="0"/>
        <v>7859300</v>
      </c>
      <c r="BN9" s="63">
        <f t="shared" si="0"/>
        <v>0</v>
      </c>
      <c r="BO9" s="55">
        <v>0</v>
      </c>
    </row>
    <row r="10" spans="1:67" ht="12.75">
      <c r="A10" s="41"/>
      <c r="B10" s="162" t="s">
        <v>17</v>
      </c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6"/>
      <c r="AY10" s="42"/>
      <c r="AZ10" s="38"/>
      <c r="BA10" s="38"/>
      <c r="BB10" s="38"/>
      <c r="BC10" s="38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</row>
    <row r="11" spans="1:67" ht="33" customHeight="1">
      <c r="A11" s="41"/>
      <c r="B11" s="162" t="s">
        <v>224</v>
      </c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6"/>
      <c r="AY11" s="42">
        <v>110</v>
      </c>
      <c r="AZ11" s="38" t="s">
        <v>20</v>
      </c>
      <c r="BA11" s="38"/>
      <c r="BB11" s="38"/>
      <c r="BC11" s="38" t="s">
        <v>227</v>
      </c>
      <c r="BD11" s="39">
        <f>BK11</f>
        <v>5605975</v>
      </c>
      <c r="BE11" s="40"/>
      <c r="BF11" s="39">
        <v>0</v>
      </c>
      <c r="BG11" s="39">
        <v>0</v>
      </c>
      <c r="BH11" s="39">
        <v>0</v>
      </c>
      <c r="BI11" s="39">
        <v>0</v>
      </c>
      <c r="BJ11" s="39">
        <v>0</v>
      </c>
      <c r="BK11" s="39">
        <v>5605975</v>
      </c>
      <c r="BL11" s="39">
        <v>0</v>
      </c>
      <c r="BM11" s="39">
        <v>5500</v>
      </c>
      <c r="BN11" s="39">
        <v>0</v>
      </c>
      <c r="BO11" s="39">
        <v>0</v>
      </c>
    </row>
    <row r="12" spans="1:67" ht="33" customHeight="1">
      <c r="A12" s="41"/>
      <c r="B12" s="162" t="s">
        <v>26</v>
      </c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6"/>
      <c r="AY12" s="42">
        <v>120</v>
      </c>
      <c r="AZ12" s="38" t="s">
        <v>21</v>
      </c>
      <c r="BA12" s="38"/>
      <c r="BB12" s="38"/>
      <c r="BC12" s="38" t="s">
        <v>227</v>
      </c>
      <c r="BD12" s="39">
        <f>BK12</f>
        <v>6092800</v>
      </c>
      <c r="BE12" s="40"/>
      <c r="BF12" s="39">
        <v>0</v>
      </c>
      <c r="BG12" s="39">
        <v>0</v>
      </c>
      <c r="BH12" s="39">
        <v>0</v>
      </c>
      <c r="BI12" s="39">
        <v>0</v>
      </c>
      <c r="BJ12" s="39">
        <v>0</v>
      </c>
      <c r="BK12" s="39">
        <v>6092800</v>
      </c>
      <c r="BL12" s="39">
        <v>0</v>
      </c>
      <c r="BM12" s="39">
        <v>479000</v>
      </c>
      <c r="BN12" s="39">
        <v>0</v>
      </c>
      <c r="BO12" s="39">
        <v>0</v>
      </c>
    </row>
    <row r="13" spans="1:67" ht="33" customHeight="1">
      <c r="A13" s="41"/>
      <c r="B13" s="91"/>
      <c r="C13" s="162" t="s">
        <v>222</v>
      </c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92"/>
      <c r="AY13" s="42"/>
      <c r="AZ13" s="38"/>
      <c r="BA13" s="38" t="s">
        <v>225</v>
      </c>
      <c r="BB13" s="38"/>
      <c r="BC13" s="38" t="s">
        <v>227</v>
      </c>
      <c r="BD13" s="39">
        <v>925000</v>
      </c>
      <c r="BE13" s="40"/>
      <c r="BF13" s="39">
        <v>0</v>
      </c>
      <c r="BG13" s="39">
        <v>0</v>
      </c>
      <c r="BH13" s="39">
        <v>925000</v>
      </c>
      <c r="BI13" s="39">
        <v>0</v>
      </c>
      <c r="BJ13" s="39">
        <v>0</v>
      </c>
      <c r="BK13" s="39">
        <v>0</v>
      </c>
      <c r="BL13" s="39">
        <v>0</v>
      </c>
      <c r="BM13" s="39"/>
      <c r="BN13" s="39"/>
      <c r="BO13" s="39"/>
    </row>
    <row r="14" spans="1:67" ht="33" customHeight="1">
      <c r="A14" s="41"/>
      <c r="B14" s="162" t="s">
        <v>223</v>
      </c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6"/>
      <c r="AY14" s="42"/>
      <c r="AZ14" s="38"/>
      <c r="BA14" s="38"/>
      <c r="BB14" s="38"/>
      <c r="BC14" s="38" t="s">
        <v>227</v>
      </c>
      <c r="BD14" s="39">
        <v>136600</v>
      </c>
      <c r="BE14" s="40"/>
      <c r="BF14" s="39" t="s">
        <v>230</v>
      </c>
      <c r="BG14" s="39">
        <v>0</v>
      </c>
      <c r="BH14" s="39">
        <v>136600</v>
      </c>
      <c r="BI14" s="39">
        <v>0</v>
      </c>
      <c r="BJ14" s="39">
        <v>0</v>
      </c>
      <c r="BK14" s="39">
        <v>0</v>
      </c>
      <c r="BL14" s="39">
        <v>0</v>
      </c>
      <c r="BM14" s="39"/>
      <c r="BN14" s="39"/>
      <c r="BO14" s="39"/>
    </row>
    <row r="15" spans="1:67" ht="26.25" customHeight="1">
      <c r="A15" s="41"/>
      <c r="B15" s="162" t="s">
        <v>223</v>
      </c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6"/>
      <c r="AY15" s="42">
        <v>120</v>
      </c>
      <c r="AZ15" s="38" t="s">
        <v>21</v>
      </c>
      <c r="BA15" s="38" t="s">
        <v>226</v>
      </c>
      <c r="BB15" s="38"/>
      <c r="BC15" s="38" t="s">
        <v>227</v>
      </c>
      <c r="BD15" s="39">
        <f>BF15+BG15+BH15+BI15+BJ15+BK15</f>
        <v>1165000</v>
      </c>
      <c r="BE15" s="40"/>
      <c r="BF15" s="39">
        <v>0</v>
      </c>
      <c r="BG15" s="39">
        <v>0</v>
      </c>
      <c r="BH15" s="39">
        <v>1165000</v>
      </c>
      <c r="BI15" s="39">
        <v>0</v>
      </c>
      <c r="BJ15" s="39">
        <v>0</v>
      </c>
      <c r="BK15" s="39">
        <v>0</v>
      </c>
      <c r="BL15" s="39">
        <v>0</v>
      </c>
      <c r="BM15" s="39">
        <v>7329800</v>
      </c>
      <c r="BN15" s="39">
        <v>0</v>
      </c>
      <c r="BO15" s="39">
        <v>0</v>
      </c>
    </row>
    <row r="16" spans="1:67" ht="33" customHeight="1">
      <c r="A16" s="41"/>
      <c r="B16" s="162" t="s">
        <v>228</v>
      </c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2"/>
      <c r="AV16" s="162"/>
      <c r="AW16" s="162"/>
      <c r="AX16" s="166"/>
      <c r="AY16" s="42">
        <v>140</v>
      </c>
      <c r="AZ16" s="38" t="s">
        <v>21</v>
      </c>
      <c r="BA16" s="38"/>
      <c r="BB16" s="38"/>
      <c r="BC16" s="38" t="s">
        <v>227</v>
      </c>
      <c r="BD16" s="39">
        <v>1737900</v>
      </c>
      <c r="BE16" s="40"/>
      <c r="BF16" s="39">
        <v>1737900</v>
      </c>
      <c r="BG16" s="39">
        <v>0</v>
      </c>
      <c r="BH16" s="39">
        <v>0</v>
      </c>
      <c r="BI16" s="39">
        <v>0</v>
      </c>
      <c r="BJ16" s="39">
        <v>0</v>
      </c>
      <c r="BK16" s="39">
        <v>0</v>
      </c>
      <c r="BL16" s="39">
        <v>0</v>
      </c>
      <c r="BM16" s="39">
        <v>45000</v>
      </c>
      <c r="BN16" s="39">
        <v>0</v>
      </c>
      <c r="BO16" s="39">
        <v>0</v>
      </c>
    </row>
    <row r="17" spans="1:67" s="6" customFormat="1" ht="10.5" customHeight="1">
      <c r="A17" s="53"/>
      <c r="B17" s="185" t="s">
        <v>22</v>
      </c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  <c r="AF17" s="185"/>
      <c r="AG17" s="185"/>
      <c r="AH17" s="185"/>
      <c r="AI17" s="185"/>
      <c r="AJ17" s="185"/>
      <c r="AK17" s="185"/>
      <c r="AL17" s="185"/>
      <c r="AM17" s="185"/>
      <c r="AN17" s="185"/>
      <c r="AO17" s="185"/>
      <c r="AP17" s="185"/>
      <c r="AQ17" s="185"/>
      <c r="AR17" s="185"/>
      <c r="AS17" s="185"/>
      <c r="AT17" s="185"/>
      <c r="AU17" s="185"/>
      <c r="AV17" s="185"/>
      <c r="AW17" s="185"/>
      <c r="AX17" s="186"/>
      <c r="AY17" s="61">
        <v>200</v>
      </c>
      <c r="AZ17" s="62" t="s">
        <v>103</v>
      </c>
      <c r="BA17" s="62" t="s">
        <v>25</v>
      </c>
      <c r="BB17" s="62"/>
      <c r="BC17" s="62" t="s">
        <v>203</v>
      </c>
      <c r="BD17" s="63">
        <f>BD19+BD26+BD27+BD29</f>
        <v>14920212.979999999</v>
      </c>
      <c r="BE17" s="63" t="e">
        <f aca="true" t="shared" si="1" ref="BE17:BN17">BE19+BE25+BE28+BE29</f>
        <v>#REF!</v>
      </c>
      <c r="BF17" s="63">
        <f t="shared" si="1"/>
        <v>1737900</v>
      </c>
      <c r="BG17" s="63">
        <f>BG19+BG20+BG21+BG22+BG23+BG24+BG25+BG26+BG27+BG28</f>
        <v>0</v>
      </c>
      <c r="BH17" s="63">
        <f t="shared" si="1"/>
        <v>2226600</v>
      </c>
      <c r="BI17" s="63">
        <f t="shared" si="1"/>
        <v>0</v>
      </c>
      <c r="BJ17" s="63">
        <f t="shared" si="1"/>
        <v>0</v>
      </c>
      <c r="BK17" s="63">
        <f>BK19+BK26+BK27+BK29</f>
        <v>10955712.979999999</v>
      </c>
      <c r="BL17" s="63">
        <f t="shared" si="1"/>
        <v>0</v>
      </c>
      <c r="BM17" s="63" t="e">
        <f t="shared" si="1"/>
        <v>#REF!</v>
      </c>
      <c r="BN17" s="63" t="e">
        <f t="shared" si="1"/>
        <v>#REF!</v>
      </c>
      <c r="BO17" s="55">
        <v>0</v>
      </c>
    </row>
    <row r="18" spans="1:67" ht="12.75">
      <c r="A18" s="41"/>
      <c r="B18" s="162" t="s">
        <v>17</v>
      </c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6"/>
      <c r="AY18" s="42"/>
      <c r="AZ18" s="38"/>
      <c r="BA18" s="38"/>
      <c r="BB18" s="38"/>
      <c r="BC18" s="38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</row>
    <row r="19" spans="1:67" ht="33" customHeight="1">
      <c r="A19" s="41"/>
      <c r="B19" s="162" t="s">
        <v>27</v>
      </c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6"/>
      <c r="AY19" s="42">
        <v>211</v>
      </c>
      <c r="AZ19" s="38" t="s">
        <v>103</v>
      </c>
      <c r="BA19" s="38"/>
      <c r="BB19" s="38"/>
      <c r="BC19" s="38" t="s">
        <v>227</v>
      </c>
      <c r="BD19" s="39">
        <f>BF19+BG19+BH19+BI19+BJ19+BK19</f>
        <v>2883271.11</v>
      </c>
      <c r="BE19" s="39">
        <f aca="true" t="shared" si="2" ref="BE19:BN19">BE21+BE22+BE23+BE24</f>
        <v>0</v>
      </c>
      <c r="BF19" s="39">
        <f t="shared" si="2"/>
        <v>1737900</v>
      </c>
      <c r="BG19" s="39">
        <f t="shared" si="2"/>
        <v>0</v>
      </c>
      <c r="BH19" s="39">
        <f t="shared" si="2"/>
        <v>0</v>
      </c>
      <c r="BI19" s="39">
        <f t="shared" si="2"/>
        <v>0</v>
      </c>
      <c r="BJ19" s="39">
        <f t="shared" si="2"/>
        <v>0</v>
      </c>
      <c r="BK19" s="39">
        <f>BK21+BK22+BK23+BK24</f>
        <v>1145371.1099999999</v>
      </c>
      <c r="BL19" s="39">
        <f t="shared" si="2"/>
        <v>0</v>
      </c>
      <c r="BM19" s="39">
        <f t="shared" si="2"/>
        <v>6967000</v>
      </c>
      <c r="BN19" s="39">
        <f t="shared" si="2"/>
        <v>0</v>
      </c>
      <c r="BO19" s="39">
        <v>0</v>
      </c>
    </row>
    <row r="20" spans="1:67" ht="12.75">
      <c r="A20" s="43"/>
      <c r="B20" s="44"/>
      <c r="C20" s="162" t="s">
        <v>16</v>
      </c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6"/>
      <c r="AY20" s="42"/>
      <c r="AZ20" s="38"/>
      <c r="BA20" s="38"/>
      <c r="BB20" s="38"/>
      <c r="BC20" s="38"/>
      <c r="BD20" s="39">
        <f aca="true" t="shared" si="3" ref="BD20:BD28">BF20+BG20+BH20+BI20+BJ20+BK20</f>
        <v>0</v>
      </c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</row>
    <row r="21" spans="1:67" ht="10.5" customHeight="1">
      <c r="A21" s="45"/>
      <c r="B21" s="46"/>
      <c r="C21" s="162" t="s">
        <v>28</v>
      </c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6"/>
      <c r="AY21" s="42">
        <v>212</v>
      </c>
      <c r="AZ21" s="38" t="s">
        <v>54</v>
      </c>
      <c r="BA21" s="38"/>
      <c r="BB21" s="38"/>
      <c r="BC21" s="38" t="s">
        <v>227</v>
      </c>
      <c r="BD21" s="39">
        <f t="shared" si="3"/>
        <v>877915.07</v>
      </c>
      <c r="BE21" s="40"/>
      <c r="BF21" s="39">
        <v>0</v>
      </c>
      <c r="BG21" s="39">
        <v>0</v>
      </c>
      <c r="BH21" s="39">
        <v>0</v>
      </c>
      <c r="BI21" s="39">
        <v>0</v>
      </c>
      <c r="BJ21" s="39">
        <v>0</v>
      </c>
      <c r="BK21" s="39">
        <v>877915.07</v>
      </c>
      <c r="BL21" s="39">
        <v>0</v>
      </c>
      <c r="BM21" s="39">
        <v>250000</v>
      </c>
      <c r="BN21" s="39">
        <v>0</v>
      </c>
      <c r="BO21" s="39">
        <v>0</v>
      </c>
    </row>
    <row r="22" spans="1:67" ht="10.5" customHeight="1">
      <c r="A22" s="45"/>
      <c r="B22" s="46"/>
      <c r="C22" s="162" t="s">
        <v>28</v>
      </c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6"/>
      <c r="AY22" s="42">
        <v>212</v>
      </c>
      <c r="AZ22" s="38" t="s">
        <v>54</v>
      </c>
      <c r="BA22" s="38"/>
      <c r="BB22" s="38"/>
      <c r="BC22" s="38" t="s">
        <v>227</v>
      </c>
      <c r="BD22" s="39">
        <f t="shared" si="3"/>
        <v>1345100</v>
      </c>
      <c r="BE22" s="40"/>
      <c r="BF22" s="39">
        <v>1345100</v>
      </c>
      <c r="BG22" s="39">
        <v>0</v>
      </c>
      <c r="BH22" s="39">
        <v>0</v>
      </c>
      <c r="BI22" s="39">
        <v>0</v>
      </c>
      <c r="BJ22" s="39">
        <v>0</v>
      </c>
      <c r="BK22" s="39">
        <v>0</v>
      </c>
      <c r="BL22" s="39">
        <v>0</v>
      </c>
      <c r="BM22" s="39">
        <v>5140500</v>
      </c>
      <c r="BN22" s="39">
        <v>0</v>
      </c>
      <c r="BO22" s="39">
        <v>0</v>
      </c>
    </row>
    <row r="23" spans="1:67" ht="21.75" customHeight="1">
      <c r="A23" s="45"/>
      <c r="B23" s="46"/>
      <c r="C23" s="162" t="s">
        <v>29</v>
      </c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162"/>
      <c r="AQ23" s="162"/>
      <c r="AR23" s="162"/>
      <c r="AS23" s="162"/>
      <c r="AT23" s="162"/>
      <c r="AU23" s="162"/>
      <c r="AV23" s="162"/>
      <c r="AW23" s="162"/>
      <c r="AX23" s="166"/>
      <c r="AY23" s="42">
        <v>213</v>
      </c>
      <c r="AZ23" s="38" t="s">
        <v>55</v>
      </c>
      <c r="BA23" s="38"/>
      <c r="BB23" s="38"/>
      <c r="BC23" s="38" t="s">
        <v>227</v>
      </c>
      <c r="BD23" s="39">
        <f t="shared" si="3"/>
        <v>660256.04</v>
      </c>
      <c r="BE23" s="40"/>
      <c r="BF23" s="39">
        <v>392800</v>
      </c>
      <c r="BG23" s="39">
        <v>0</v>
      </c>
      <c r="BH23" s="39">
        <v>0</v>
      </c>
      <c r="BI23" s="39">
        <v>0</v>
      </c>
      <c r="BJ23" s="39">
        <v>0</v>
      </c>
      <c r="BK23" s="39">
        <v>267456.04</v>
      </c>
      <c r="BL23" s="39">
        <v>0</v>
      </c>
      <c r="BM23" s="39">
        <v>75500</v>
      </c>
      <c r="BN23" s="39">
        <v>0</v>
      </c>
      <c r="BO23" s="39">
        <v>0</v>
      </c>
    </row>
    <row r="24" spans="1:67" ht="21.75" customHeight="1">
      <c r="A24" s="45"/>
      <c r="B24" s="46"/>
      <c r="C24" s="162" t="s">
        <v>29</v>
      </c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62"/>
      <c r="AT24" s="162"/>
      <c r="AU24" s="162"/>
      <c r="AV24" s="162"/>
      <c r="AW24" s="162"/>
      <c r="AX24" s="166"/>
      <c r="AY24" s="42">
        <v>213</v>
      </c>
      <c r="AZ24" s="38" t="s">
        <v>55</v>
      </c>
      <c r="BA24" s="38"/>
      <c r="BB24" s="38"/>
      <c r="BC24" s="38" t="s">
        <v>227</v>
      </c>
      <c r="BD24" s="39">
        <v>0</v>
      </c>
      <c r="BE24" s="40"/>
      <c r="BF24" s="39">
        <v>0</v>
      </c>
      <c r="BG24" s="39">
        <v>0</v>
      </c>
      <c r="BH24" s="39">
        <v>0</v>
      </c>
      <c r="BI24" s="39">
        <v>0</v>
      </c>
      <c r="BJ24" s="39">
        <v>0</v>
      </c>
      <c r="BK24" s="39">
        <v>0</v>
      </c>
      <c r="BL24" s="39">
        <v>0</v>
      </c>
      <c r="BM24" s="39">
        <v>1501000</v>
      </c>
      <c r="BN24" s="39">
        <v>0</v>
      </c>
      <c r="BO24" s="39">
        <v>0</v>
      </c>
    </row>
    <row r="25" spans="1:67" s="31" customFormat="1" ht="10.5" customHeight="1">
      <c r="A25" s="60"/>
      <c r="B25" s="163" t="s">
        <v>36</v>
      </c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4"/>
      <c r="AY25" s="59">
        <v>231</v>
      </c>
      <c r="AZ25" s="50" t="s">
        <v>56</v>
      </c>
      <c r="BA25" s="50"/>
      <c r="BB25" s="50"/>
      <c r="BC25" s="38" t="s">
        <v>227</v>
      </c>
      <c r="BD25" s="39">
        <f t="shared" si="3"/>
        <v>0</v>
      </c>
      <c r="BE25" s="52"/>
      <c r="BF25" s="39">
        <v>0</v>
      </c>
      <c r="BG25" s="51">
        <v>0</v>
      </c>
      <c r="BH25" s="51">
        <v>0</v>
      </c>
      <c r="BI25" s="51">
        <v>0</v>
      </c>
      <c r="BJ25" s="51">
        <v>0</v>
      </c>
      <c r="BK25" s="39">
        <v>0</v>
      </c>
      <c r="BL25" s="51">
        <v>0</v>
      </c>
      <c r="BM25" s="51">
        <v>18100</v>
      </c>
      <c r="BN25" s="51">
        <v>0</v>
      </c>
      <c r="BO25" s="51">
        <v>0</v>
      </c>
    </row>
    <row r="26" spans="1:67" s="31" customFormat="1" ht="10.5" customHeight="1">
      <c r="A26" s="60"/>
      <c r="B26" s="88"/>
      <c r="C26" s="88"/>
      <c r="D26" s="187" t="s">
        <v>36</v>
      </c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89"/>
      <c r="AY26" s="59"/>
      <c r="AZ26" s="38" t="s">
        <v>220</v>
      </c>
      <c r="BA26" s="50"/>
      <c r="BB26" s="50"/>
      <c r="BC26" s="38" t="s">
        <v>227</v>
      </c>
      <c r="BD26" s="39">
        <v>30000</v>
      </c>
      <c r="BE26" s="52"/>
      <c r="BF26" s="39">
        <v>0</v>
      </c>
      <c r="BG26" s="51"/>
      <c r="BH26" s="51">
        <v>0</v>
      </c>
      <c r="BI26" s="51">
        <v>0</v>
      </c>
      <c r="BJ26" s="51">
        <v>0</v>
      </c>
      <c r="BK26" s="39">
        <v>30000</v>
      </c>
      <c r="BL26" s="51"/>
      <c r="BM26" s="51"/>
      <c r="BN26" s="51"/>
      <c r="BO26" s="51"/>
    </row>
    <row r="27" spans="1:67" s="31" customFormat="1" ht="10.5" customHeight="1">
      <c r="A27" s="60"/>
      <c r="B27" s="163"/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188"/>
      <c r="AD27" s="188"/>
      <c r="AE27" s="188"/>
      <c r="AF27" s="188"/>
      <c r="AG27" s="188"/>
      <c r="AH27" s="188"/>
      <c r="AI27" s="188"/>
      <c r="AJ27" s="188"/>
      <c r="AK27" s="188"/>
      <c r="AL27" s="188"/>
      <c r="AM27" s="188"/>
      <c r="AN27" s="188"/>
      <c r="AO27" s="188"/>
      <c r="AP27" s="188"/>
      <c r="AQ27" s="188"/>
      <c r="AR27" s="188"/>
      <c r="AS27" s="188"/>
      <c r="AT27" s="188"/>
      <c r="AU27" s="188"/>
      <c r="AV27" s="188"/>
      <c r="AW27" s="188"/>
      <c r="AX27" s="89"/>
      <c r="AY27" s="59"/>
      <c r="AZ27" s="38" t="s">
        <v>221</v>
      </c>
      <c r="BA27" s="50"/>
      <c r="BB27" s="50"/>
      <c r="BC27" s="38" t="s">
        <v>227</v>
      </c>
      <c r="BD27" s="39">
        <v>80000</v>
      </c>
      <c r="BE27" s="52"/>
      <c r="BF27" s="39">
        <v>0</v>
      </c>
      <c r="BG27" s="51">
        <v>0</v>
      </c>
      <c r="BH27" s="51">
        <v>0</v>
      </c>
      <c r="BI27" s="51">
        <v>0</v>
      </c>
      <c r="BJ27" s="51">
        <v>0</v>
      </c>
      <c r="BK27" s="39">
        <v>80000</v>
      </c>
      <c r="BL27" s="51"/>
      <c r="BM27" s="51"/>
      <c r="BN27" s="51"/>
      <c r="BO27" s="51"/>
    </row>
    <row r="28" spans="1:67" ht="10.5" customHeight="1">
      <c r="A28" s="41"/>
      <c r="B28" s="163" t="s">
        <v>36</v>
      </c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4"/>
      <c r="AY28" s="42">
        <v>232</v>
      </c>
      <c r="AZ28" s="38" t="s">
        <v>63</v>
      </c>
      <c r="BA28" s="38" t="s">
        <v>24</v>
      </c>
      <c r="BB28" s="38"/>
      <c r="BC28" s="38" t="s">
        <v>227</v>
      </c>
      <c r="BD28" s="39">
        <f t="shared" si="3"/>
        <v>0</v>
      </c>
      <c r="BE28" s="40"/>
      <c r="BF28" s="39">
        <v>0</v>
      </c>
      <c r="BG28" s="39">
        <v>0</v>
      </c>
      <c r="BH28" s="39">
        <v>0</v>
      </c>
      <c r="BI28" s="39">
        <v>0</v>
      </c>
      <c r="BJ28" s="39">
        <v>0</v>
      </c>
      <c r="BK28" s="39">
        <v>0</v>
      </c>
      <c r="BL28" s="39">
        <v>0</v>
      </c>
      <c r="BM28" s="39">
        <v>3900</v>
      </c>
      <c r="BN28" s="39">
        <v>0</v>
      </c>
      <c r="BO28" s="39">
        <v>0</v>
      </c>
    </row>
    <row r="29" spans="1:67" ht="37.5" customHeight="1">
      <c r="A29" s="189" t="s">
        <v>109</v>
      </c>
      <c r="B29" s="190"/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190"/>
      <c r="AA29" s="190"/>
      <c r="AB29" s="190"/>
      <c r="AC29" s="190"/>
      <c r="AD29" s="190"/>
      <c r="AE29" s="190"/>
      <c r="AF29" s="190"/>
      <c r="AG29" s="190"/>
      <c r="AH29" s="190"/>
      <c r="AI29" s="190"/>
      <c r="AJ29" s="190"/>
      <c r="AK29" s="190"/>
      <c r="AL29" s="190"/>
      <c r="AM29" s="190"/>
      <c r="AN29" s="190"/>
      <c r="AO29" s="190"/>
      <c r="AP29" s="190"/>
      <c r="AQ29" s="190"/>
      <c r="AR29" s="190"/>
      <c r="AS29" s="190"/>
      <c r="AT29" s="190"/>
      <c r="AU29" s="190"/>
      <c r="AV29" s="190"/>
      <c r="AW29" s="190"/>
      <c r="AX29" s="191"/>
      <c r="AY29" s="47">
        <v>260</v>
      </c>
      <c r="AZ29" s="48" t="s">
        <v>103</v>
      </c>
      <c r="BA29" s="48"/>
      <c r="BB29" s="48"/>
      <c r="BC29" s="48" t="s">
        <v>227</v>
      </c>
      <c r="BD29" s="49">
        <f aca="true" t="shared" si="4" ref="BD29:BJ29">BD30+BD41+BD42+BD43</f>
        <v>11926941.87</v>
      </c>
      <c r="BE29" s="49" t="e">
        <f t="shared" si="4"/>
        <v>#REF!</v>
      </c>
      <c r="BF29" s="49">
        <f t="shared" si="4"/>
        <v>0</v>
      </c>
      <c r="BG29" s="49">
        <f t="shared" si="4"/>
        <v>0</v>
      </c>
      <c r="BH29" s="49">
        <f t="shared" si="4"/>
        <v>2226600</v>
      </c>
      <c r="BI29" s="49">
        <f t="shared" si="4"/>
        <v>0</v>
      </c>
      <c r="BJ29" s="49">
        <f t="shared" si="4"/>
        <v>0</v>
      </c>
      <c r="BK29" s="49">
        <f>BK30+BK41+BK42+BK43</f>
        <v>9700341.87</v>
      </c>
      <c r="BL29" s="49">
        <f>BL30+BL41+BL42+BL43</f>
        <v>0</v>
      </c>
      <c r="BM29" s="49" t="e">
        <f>BM30+BM41+BM42+BM43</f>
        <v>#REF!</v>
      </c>
      <c r="BN29" s="49" t="e">
        <f>BN30+BN41+BN42+BN43</f>
        <v>#REF!</v>
      </c>
      <c r="BO29" s="39"/>
    </row>
    <row r="30" spans="1:67" ht="21.75" customHeight="1">
      <c r="A30" s="41"/>
      <c r="B30" s="162" t="s">
        <v>30</v>
      </c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162"/>
      <c r="AV30" s="162"/>
      <c r="AW30" s="162"/>
      <c r="AX30" s="166"/>
      <c r="AY30" s="42"/>
      <c r="AZ30" s="38" t="s">
        <v>103</v>
      </c>
      <c r="BA30" s="38" t="s">
        <v>25</v>
      </c>
      <c r="BB30" s="38"/>
      <c r="BC30" s="38" t="s">
        <v>227</v>
      </c>
      <c r="BD30" s="39">
        <f>BD32+BD33+BD34+BD35+BD36+BD37+BD38+BD39+BD40</f>
        <v>10711647.02</v>
      </c>
      <c r="BE30" s="39" t="e">
        <f>BE32+BE33+BE34+BE35+#REF!+BE36+BE37+BE38+BE39+BE40</f>
        <v>#REF!</v>
      </c>
      <c r="BF30" s="39">
        <v>0</v>
      </c>
      <c r="BG30" s="39">
        <f>BG31+BG32+BG33+BG34+BG35+BG36+BG37+BG38+BG39++BG40+BG41+BG42+BG43</f>
        <v>0</v>
      </c>
      <c r="BH30" s="39">
        <f>BH31+BH32+BH33+BH34+BH35+BH36+BH37+BH38+BH39+BH40</f>
        <v>2171662</v>
      </c>
      <c r="BI30" s="39">
        <f>BI31+BI32+BI33+BI34+BI35+BI36+BI37++BI38+BI39+BI40+BI41+BI42+BI43</f>
        <v>0</v>
      </c>
      <c r="BJ30" s="39">
        <f>BJ31+BJ32+BJ33+BJ34+BJ35+BJ36+BJ37+BJ38+BJ39+BJ40+BJ41+BJ42+BJ43</f>
        <v>0</v>
      </c>
      <c r="BK30" s="39">
        <f>BK31+BK32+BK33+BK34+BK35+BK36+BK37+BK38+BK39+BK40</f>
        <v>8539985.02</v>
      </c>
      <c r="BL30" s="39">
        <f>BL31+BL32+BL33+BL34+BL35+BL36+BL37+BL38+BL39+BL40+BL41+BL42+BL43</f>
        <v>0</v>
      </c>
      <c r="BM30" s="39" t="e">
        <f>BM32+BM33+BM34+BM35+#REF!+BM36+BM37+BM38+BM39+BM40</f>
        <v>#REF!</v>
      </c>
      <c r="BN30" s="39" t="e">
        <f>BN32+BN33+BN34+BN35+#REF!+BN36+BN37+BN38+BN39+BN40</f>
        <v>#REF!</v>
      </c>
      <c r="BO30" s="39">
        <v>0</v>
      </c>
    </row>
    <row r="31" spans="1:67" ht="12.75">
      <c r="A31" s="43"/>
      <c r="B31" s="44"/>
      <c r="C31" s="162" t="s">
        <v>16</v>
      </c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AQ31" s="162"/>
      <c r="AR31" s="162"/>
      <c r="AS31" s="162"/>
      <c r="AT31" s="162"/>
      <c r="AU31" s="162"/>
      <c r="AV31" s="162"/>
      <c r="AW31" s="162"/>
      <c r="AX31" s="166"/>
      <c r="AY31" s="42"/>
      <c r="AZ31" s="38"/>
      <c r="BA31" s="38"/>
      <c r="BB31" s="38"/>
      <c r="BC31" s="38" t="s">
        <v>227</v>
      </c>
      <c r="BD31" s="39">
        <f>BF31+BG31+BH31+BI31+BJ31+BK31</f>
        <v>0</v>
      </c>
      <c r="BE31" s="40"/>
      <c r="BF31" s="40">
        <v>0</v>
      </c>
      <c r="BG31" s="40">
        <v>0</v>
      </c>
      <c r="BH31" s="40">
        <v>0</v>
      </c>
      <c r="BI31" s="40">
        <v>0</v>
      </c>
      <c r="BJ31" s="40">
        <v>0</v>
      </c>
      <c r="BK31" s="40">
        <v>0</v>
      </c>
      <c r="BL31" s="40"/>
      <c r="BM31" s="40"/>
      <c r="BN31" s="40"/>
      <c r="BO31" s="40"/>
    </row>
    <row r="32" spans="1:67" ht="14.25" customHeight="1">
      <c r="A32" s="45"/>
      <c r="B32" s="46"/>
      <c r="C32" s="162" t="s">
        <v>31</v>
      </c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62"/>
      <c r="AT32" s="162"/>
      <c r="AU32" s="162"/>
      <c r="AV32" s="162"/>
      <c r="AW32" s="162"/>
      <c r="AX32" s="166"/>
      <c r="AY32" s="42">
        <v>261</v>
      </c>
      <c r="AZ32" s="38" t="s">
        <v>53</v>
      </c>
      <c r="BA32" s="38"/>
      <c r="BB32" s="38"/>
      <c r="BC32" s="38" t="s">
        <v>227</v>
      </c>
      <c r="BD32" s="39">
        <f>BF32+BG32+BH32+BI32+BJ32+BK32</f>
        <v>0</v>
      </c>
      <c r="BE32" s="40"/>
      <c r="BF32" s="39">
        <v>0</v>
      </c>
      <c r="BG32" s="39">
        <v>0</v>
      </c>
      <c r="BH32" s="39">
        <v>0</v>
      </c>
      <c r="BI32" s="39">
        <v>0</v>
      </c>
      <c r="BJ32" s="39">
        <v>0</v>
      </c>
      <c r="BK32" s="39">
        <v>0</v>
      </c>
      <c r="BL32" s="39">
        <v>0</v>
      </c>
      <c r="BM32" s="39">
        <v>500</v>
      </c>
      <c r="BN32" s="39">
        <v>0</v>
      </c>
      <c r="BO32" s="39">
        <v>0</v>
      </c>
    </row>
    <row r="33" spans="1:67" ht="10.5" customHeight="1">
      <c r="A33" s="45"/>
      <c r="B33" s="46"/>
      <c r="C33" s="162" t="s">
        <v>31</v>
      </c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6"/>
      <c r="AY33" s="42">
        <v>261</v>
      </c>
      <c r="AZ33" s="38" t="s">
        <v>53</v>
      </c>
      <c r="BA33" s="38"/>
      <c r="BB33" s="38"/>
      <c r="BC33" s="38" t="s">
        <v>227</v>
      </c>
      <c r="BD33" s="39">
        <f>BF33+BG33+BH33+BI33+BJ33+BK33</f>
        <v>41191.78</v>
      </c>
      <c r="BE33" s="40"/>
      <c r="BF33" s="39">
        <v>0</v>
      </c>
      <c r="BG33" s="39">
        <v>0</v>
      </c>
      <c r="BH33" s="39">
        <v>0</v>
      </c>
      <c r="BI33" s="39">
        <v>0</v>
      </c>
      <c r="BJ33" s="39">
        <v>0</v>
      </c>
      <c r="BK33" s="39">
        <v>41191.78</v>
      </c>
      <c r="BL33" s="39">
        <v>0</v>
      </c>
      <c r="BM33" s="39">
        <v>114000</v>
      </c>
      <c r="BN33" s="39">
        <v>0</v>
      </c>
      <c r="BO33" s="39">
        <v>0</v>
      </c>
    </row>
    <row r="34" spans="1:67" ht="10.5" customHeight="1">
      <c r="A34" s="45"/>
      <c r="B34" s="46"/>
      <c r="C34" s="162" t="s">
        <v>32</v>
      </c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2"/>
      <c r="AU34" s="162"/>
      <c r="AV34" s="162"/>
      <c r="AW34" s="162"/>
      <c r="AX34" s="166"/>
      <c r="AY34" s="42">
        <v>262</v>
      </c>
      <c r="AZ34" s="38" t="s">
        <v>53</v>
      </c>
      <c r="BA34" s="38"/>
      <c r="BB34" s="38"/>
      <c r="BC34" s="38" t="s">
        <v>227</v>
      </c>
      <c r="BD34" s="39">
        <f>BF34+BG34+BH34+BI34+BJ34+BK34</f>
        <v>210940</v>
      </c>
      <c r="BE34" s="40"/>
      <c r="BF34" s="39">
        <v>0</v>
      </c>
      <c r="BG34" s="39">
        <v>0</v>
      </c>
      <c r="BH34" s="39">
        <v>34275</v>
      </c>
      <c r="BI34" s="39">
        <v>0</v>
      </c>
      <c r="BJ34" s="39">
        <v>0</v>
      </c>
      <c r="BK34" s="39">
        <v>176665</v>
      </c>
      <c r="BL34" s="39">
        <v>0</v>
      </c>
      <c r="BM34" s="39">
        <v>23800</v>
      </c>
      <c r="BN34" s="39">
        <v>0</v>
      </c>
      <c r="BO34" s="39">
        <v>0</v>
      </c>
    </row>
    <row r="35" spans="1:67" ht="23.25" customHeight="1">
      <c r="A35" s="45"/>
      <c r="B35" s="46"/>
      <c r="C35" s="162" t="s">
        <v>33</v>
      </c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2"/>
      <c r="AS35" s="162"/>
      <c r="AT35" s="162"/>
      <c r="AU35" s="162"/>
      <c r="AV35" s="162"/>
      <c r="AW35" s="162"/>
      <c r="AX35" s="166"/>
      <c r="AY35" s="42">
        <v>263</v>
      </c>
      <c r="AZ35" s="38" t="s">
        <v>53</v>
      </c>
      <c r="BA35" s="38"/>
      <c r="BB35" s="38"/>
      <c r="BC35" s="38" t="s">
        <v>227</v>
      </c>
      <c r="BD35" s="39">
        <v>0</v>
      </c>
      <c r="BE35" s="40"/>
      <c r="BF35" s="39">
        <v>0</v>
      </c>
      <c r="BG35" s="39">
        <v>0</v>
      </c>
      <c r="BH35" s="39">
        <v>0</v>
      </c>
      <c r="BI35" s="39">
        <v>0</v>
      </c>
      <c r="BJ35" s="39">
        <v>0</v>
      </c>
      <c r="BK35" s="39">
        <v>0</v>
      </c>
      <c r="BL35" s="39">
        <v>0</v>
      </c>
      <c r="BM35" s="39">
        <v>10000</v>
      </c>
      <c r="BN35" s="39">
        <v>0</v>
      </c>
      <c r="BO35" s="39">
        <v>0</v>
      </c>
    </row>
    <row r="36" spans="1:67" ht="48" customHeight="1">
      <c r="A36" s="45"/>
      <c r="B36" s="46"/>
      <c r="C36" s="162" t="s">
        <v>229</v>
      </c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  <c r="AM36" s="162"/>
      <c r="AN36" s="162"/>
      <c r="AO36" s="162"/>
      <c r="AP36" s="162"/>
      <c r="AQ36" s="162"/>
      <c r="AR36" s="162"/>
      <c r="AS36" s="162"/>
      <c r="AT36" s="162"/>
      <c r="AU36" s="162"/>
      <c r="AV36" s="162"/>
      <c r="AW36" s="162"/>
      <c r="AX36" s="166"/>
      <c r="AY36" s="42">
        <v>264</v>
      </c>
      <c r="AZ36" s="38" t="s">
        <v>53</v>
      </c>
      <c r="BA36" s="38"/>
      <c r="BB36" s="38"/>
      <c r="BC36" s="38" t="s">
        <v>227</v>
      </c>
      <c r="BD36" s="39">
        <v>233000</v>
      </c>
      <c r="BE36" s="40"/>
      <c r="BF36" s="39">
        <v>0</v>
      </c>
      <c r="BG36" s="39">
        <v>0</v>
      </c>
      <c r="BH36" s="39">
        <v>0</v>
      </c>
      <c r="BI36" s="39">
        <v>0</v>
      </c>
      <c r="BJ36" s="39">
        <v>0</v>
      </c>
      <c r="BK36" s="39">
        <v>233000</v>
      </c>
      <c r="BL36" s="39">
        <v>0</v>
      </c>
      <c r="BM36" s="39">
        <v>27000</v>
      </c>
      <c r="BN36" s="39">
        <v>0</v>
      </c>
      <c r="BO36" s="39">
        <v>0</v>
      </c>
    </row>
    <row r="37" spans="1:67" ht="51.75" customHeight="1">
      <c r="A37" s="45"/>
      <c r="B37" s="46"/>
      <c r="C37" s="162" t="s">
        <v>34</v>
      </c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  <c r="AS37" s="162"/>
      <c r="AT37" s="162"/>
      <c r="AU37" s="162"/>
      <c r="AV37" s="162"/>
      <c r="AW37" s="162"/>
      <c r="AX37" s="166"/>
      <c r="AY37" s="42">
        <v>264</v>
      </c>
      <c r="AZ37" s="38" t="s">
        <v>53</v>
      </c>
      <c r="BA37" s="38"/>
      <c r="BB37" s="38"/>
      <c r="BC37" s="38" t="s">
        <v>227</v>
      </c>
      <c r="BD37" s="39">
        <v>75340</v>
      </c>
      <c r="BE37" s="40"/>
      <c r="BF37" s="39">
        <v>0</v>
      </c>
      <c r="BG37" s="39">
        <v>0</v>
      </c>
      <c r="BH37" s="39">
        <v>0</v>
      </c>
      <c r="BI37" s="39">
        <v>0</v>
      </c>
      <c r="BJ37" s="39">
        <v>0</v>
      </c>
      <c r="BK37" s="39">
        <v>75340</v>
      </c>
      <c r="BL37" s="39">
        <v>0</v>
      </c>
      <c r="BM37" s="39">
        <v>161400</v>
      </c>
      <c r="BN37" s="39">
        <v>0</v>
      </c>
      <c r="BO37" s="39">
        <v>0</v>
      </c>
    </row>
    <row r="38" spans="1:67" ht="42.75" customHeight="1">
      <c r="A38" s="45"/>
      <c r="B38" s="46"/>
      <c r="C38" s="162" t="s">
        <v>35</v>
      </c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162"/>
      <c r="AT38" s="162"/>
      <c r="AU38" s="162"/>
      <c r="AV38" s="162"/>
      <c r="AW38" s="162"/>
      <c r="AX38" s="166"/>
      <c r="AY38" s="42">
        <v>265</v>
      </c>
      <c r="AZ38" s="38" t="s">
        <v>53</v>
      </c>
      <c r="BA38" s="38"/>
      <c r="BB38" s="38"/>
      <c r="BC38" s="38" t="s">
        <v>227</v>
      </c>
      <c r="BD38" s="39">
        <v>10135768.42</v>
      </c>
      <c r="BE38" s="40"/>
      <c r="BF38" s="39">
        <v>0</v>
      </c>
      <c r="BG38" s="39">
        <v>0</v>
      </c>
      <c r="BH38" s="39">
        <v>2137387</v>
      </c>
      <c r="BI38" s="39">
        <v>0</v>
      </c>
      <c r="BJ38" s="39">
        <v>0</v>
      </c>
      <c r="BK38" s="39">
        <v>7998381.42</v>
      </c>
      <c r="BL38" s="39">
        <v>0</v>
      </c>
      <c r="BM38" s="39">
        <v>76300</v>
      </c>
      <c r="BN38" s="39">
        <v>0</v>
      </c>
      <c r="BO38" s="39">
        <v>0</v>
      </c>
    </row>
    <row r="39" spans="1:67" ht="37.5" customHeight="1">
      <c r="A39" s="45"/>
      <c r="B39" s="46"/>
      <c r="C39" s="162" t="s">
        <v>35</v>
      </c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162"/>
      <c r="AK39" s="162"/>
      <c r="AL39" s="162"/>
      <c r="AM39" s="162"/>
      <c r="AN39" s="162"/>
      <c r="AO39" s="162"/>
      <c r="AP39" s="162"/>
      <c r="AQ39" s="162"/>
      <c r="AR39" s="162"/>
      <c r="AS39" s="162"/>
      <c r="AT39" s="162"/>
      <c r="AU39" s="162"/>
      <c r="AV39" s="162"/>
      <c r="AW39" s="162"/>
      <c r="AX39" s="166"/>
      <c r="AY39" s="42">
        <v>265</v>
      </c>
      <c r="AZ39" s="38" t="s">
        <v>53</v>
      </c>
      <c r="BA39" s="38"/>
      <c r="BB39" s="38"/>
      <c r="BC39" s="38" t="s">
        <v>227</v>
      </c>
      <c r="BD39" s="39">
        <f>BF39+BG39+BH39+BI39+BJ39+BK39</f>
        <v>0</v>
      </c>
      <c r="BE39" s="40"/>
      <c r="BF39" s="39">
        <v>0</v>
      </c>
      <c r="BG39" s="39">
        <v>0</v>
      </c>
      <c r="BH39" s="39">
        <v>0</v>
      </c>
      <c r="BI39" s="39">
        <v>0</v>
      </c>
      <c r="BJ39" s="39">
        <v>0</v>
      </c>
      <c r="BK39" s="39">
        <v>0</v>
      </c>
      <c r="BL39" s="39">
        <v>0</v>
      </c>
      <c r="BM39" s="39">
        <v>174000</v>
      </c>
      <c r="BN39" s="39">
        <v>0</v>
      </c>
      <c r="BO39" s="39">
        <v>0</v>
      </c>
    </row>
    <row r="40" spans="1:67" ht="25.5" customHeight="1">
      <c r="A40" s="41"/>
      <c r="B40" s="162" t="s">
        <v>36</v>
      </c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  <c r="AS40" s="162"/>
      <c r="AT40" s="162"/>
      <c r="AU40" s="162"/>
      <c r="AV40" s="162"/>
      <c r="AW40" s="162"/>
      <c r="AX40" s="166"/>
      <c r="AY40" s="42">
        <v>266</v>
      </c>
      <c r="AZ40" s="38" t="s">
        <v>53</v>
      </c>
      <c r="BA40" s="38"/>
      <c r="BB40" s="38"/>
      <c r="BC40" s="38" t="s">
        <v>227</v>
      </c>
      <c r="BD40" s="39">
        <f>BF40+BG40+BH40+BI40+BJ40+BK40</f>
        <v>15406.82</v>
      </c>
      <c r="BE40" s="40"/>
      <c r="BF40" s="39">
        <v>0</v>
      </c>
      <c r="BG40" s="39">
        <v>0</v>
      </c>
      <c r="BH40" s="39">
        <v>0</v>
      </c>
      <c r="BI40" s="39">
        <v>0</v>
      </c>
      <c r="BJ40" s="39">
        <v>0</v>
      </c>
      <c r="BK40" s="39">
        <v>15406.82</v>
      </c>
      <c r="BL40" s="39">
        <v>0</v>
      </c>
      <c r="BM40" s="39">
        <v>1000</v>
      </c>
      <c r="BN40" s="39">
        <v>0</v>
      </c>
      <c r="BO40" s="39">
        <v>0</v>
      </c>
    </row>
    <row r="41" spans="1:67" ht="21.75" customHeight="1">
      <c r="A41" s="41"/>
      <c r="B41" s="163" t="s">
        <v>110</v>
      </c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4"/>
      <c r="AY41" s="42">
        <v>268</v>
      </c>
      <c r="AZ41" s="38" t="s">
        <v>53</v>
      </c>
      <c r="BA41" s="38"/>
      <c r="BB41" s="38"/>
      <c r="BC41" s="38" t="s">
        <v>227</v>
      </c>
      <c r="BD41" s="39">
        <v>14990</v>
      </c>
      <c r="BE41" s="40"/>
      <c r="BF41" s="39">
        <v>0</v>
      </c>
      <c r="BG41" s="39">
        <v>0</v>
      </c>
      <c r="BH41" s="39">
        <v>0</v>
      </c>
      <c r="BI41" s="39">
        <v>0</v>
      </c>
      <c r="BJ41" s="39">
        <v>0</v>
      </c>
      <c r="BK41" s="39">
        <v>14990</v>
      </c>
      <c r="BL41" s="39">
        <v>0</v>
      </c>
      <c r="BM41" s="39">
        <v>5000</v>
      </c>
      <c r="BN41" s="39">
        <v>0</v>
      </c>
      <c r="BO41" s="39">
        <v>0</v>
      </c>
    </row>
    <row r="42" spans="1:67" ht="23.25" customHeight="1">
      <c r="A42" s="41"/>
      <c r="B42" s="163" t="s">
        <v>111</v>
      </c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4"/>
      <c r="AY42" s="42">
        <v>269</v>
      </c>
      <c r="AZ42" s="38" t="s">
        <v>53</v>
      </c>
      <c r="BA42" s="38"/>
      <c r="BB42" s="38"/>
      <c r="BC42" s="38" t="s">
        <v>227</v>
      </c>
      <c r="BD42" s="39">
        <v>1200304.85</v>
      </c>
      <c r="BE42" s="40"/>
      <c r="BF42" s="39">
        <v>0</v>
      </c>
      <c r="BG42" s="39">
        <v>0</v>
      </c>
      <c r="BH42" s="39">
        <v>54938</v>
      </c>
      <c r="BI42" s="39">
        <v>0</v>
      </c>
      <c r="BJ42" s="39">
        <v>0</v>
      </c>
      <c r="BK42" s="39">
        <v>1145366.85</v>
      </c>
      <c r="BL42" s="39">
        <v>0</v>
      </c>
      <c r="BM42" s="39">
        <v>58923.79</v>
      </c>
      <c r="BN42" s="39">
        <v>0</v>
      </c>
      <c r="BO42" s="39">
        <v>0</v>
      </c>
    </row>
    <row r="43" spans="1:67" ht="21.75" customHeight="1">
      <c r="A43" s="41"/>
      <c r="B43" s="163" t="s">
        <v>111</v>
      </c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4"/>
      <c r="AY43" s="42">
        <v>269</v>
      </c>
      <c r="AZ43" s="38" t="s">
        <v>53</v>
      </c>
      <c r="BA43" s="38"/>
      <c r="BB43" s="38"/>
      <c r="BC43" s="38" t="s">
        <v>227</v>
      </c>
      <c r="BD43" s="39">
        <v>0</v>
      </c>
      <c r="BE43" s="40"/>
      <c r="BF43" s="39">
        <v>0</v>
      </c>
      <c r="BG43" s="39">
        <v>0</v>
      </c>
      <c r="BH43" s="39">
        <v>0</v>
      </c>
      <c r="BI43" s="39">
        <v>0</v>
      </c>
      <c r="BJ43" s="39">
        <v>0</v>
      </c>
      <c r="BK43" s="39">
        <v>0</v>
      </c>
      <c r="BL43" s="39">
        <v>0</v>
      </c>
      <c r="BM43" s="39">
        <v>4600</v>
      </c>
      <c r="BN43" s="39">
        <v>0</v>
      </c>
      <c r="BO43" s="39">
        <v>0</v>
      </c>
    </row>
    <row r="44" spans="1:67" s="6" customFormat="1" ht="21.75" customHeight="1">
      <c r="A44" s="57"/>
      <c r="B44" s="165" t="s">
        <v>57</v>
      </c>
      <c r="C44" s="163" t="s">
        <v>58</v>
      </c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4"/>
      <c r="AY44" s="58" t="s">
        <v>59</v>
      </c>
      <c r="AZ44" s="54" t="s">
        <v>60</v>
      </c>
      <c r="BA44" s="54"/>
      <c r="BB44" s="54"/>
      <c r="BC44" s="93" t="s">
        <v>227</v>
      </c>
      <c r="BD44" s="55">
        <f>BF44+BG44+BH44+BI44+BJ44+BK44+BL44</f>
        <v>479302.93</v>
      </c>
      <c r="BE44" s="56"/>
      <c r="BF44" s="55">
        <v>0</v>
      </c>
      <c r="BG44" s="55">
        <v>0</v>
      </c>
      <c r="BH44" s="55">
        <v>0</v>
      </c>
      <c r="BI44" s="55">
        <v>0</v>
      </c>
      <c r="BJ44" s="55">
        <v>0</v>
      </c>
      <c r="BK44" s="96">
        <v>479302.93</v>
      </c>
      <c r="BL44" s="55">
        <v>0</v>
      </c>
      <c r="BM44" s="55">
        <v>2423.79</v>
      </c>
      <c r="BN44" s="55">
        <v>0</v>
      </c>
      <c r="BO44" s="55">
        <v>0</v>
      </c>
    </row>
    <row r="45" spans="1:67" s="6" customFormat="1" ht="21.75" customHeight="1">
      <c r="A45" s="57"/>
      <c r="B45" s="165" t="s">
        <v>64</v>
      </c>
      <c r="C45" s="163" t="s">
        <v>58</v>
      </c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63"/>
      <c r="Z45" s="163"/>
      <c r="AA45" s="163"/>
      <c r="AB45" s="163"/>
      <c r="AC45" s="163"/>
      <c r="AD45" s="163"/>
      <c r="AE45" s="163"/>
      <c r="AF45" s="163"/>
      <c r="AG45" s="163"/>
      <c r="AH45" s="163"/>
      <c r="AI45" s="163"/>
      <c r="AJ45" s="163"/>
      <c r="AK45" s="163"/>
      <c r="AL45" s="163"/>
      <c r="AM45" s="163"/>
      <c r="AN45" s="163"/>
      <c r="AO45" s="163"/>
      <c r="AP45" s="163"/>
      <c r="AQ45" s="163"/>
      <c r="AR45" s="163"/>
      <c r="AS45" s="163"/>
      <c r="AT45" s="163"/>
      <c r="AU45" s="163"/>
      <c r="AV45" s="163"/>
      <c r="AW45" s="163"/>
      <c r="AX45" s="164"/>
      <c r="AY45" s="58" t="s">
        <v>65</v>
      </c>
      <c r="AZ45" s="54" t="s">
        <v>60</v>
      </c>
      <c r="BA45" s="54"/>
      <c r="BB45" s="54"/>
      <c r="BC45" s="93" t="s">
        <v>227</v>
      </c>
      <c r="BD45" s="56">
        <v>1222364.95</v>
      </c>
      <c r="BE45" s="56"/>
      <c r="BF45" s="56">
        <v>0</v>
      </c>
      <c r="BG45" s="56">
        <v>0</v>
      </c>
      <c r="BH45" s="56">
        <v>0</v>
      </c>
      <c r="BI45" s="56">
        <v>0</v>
      </c>
      <c r="BJ45" s="56">
        <v>0</v>
      </c>
      <c r="BK45" s="97">
        <v>1222364.95</v>
      </c>
      <c r="BL45" s="56">
        <v>0</v>
      </c>
      <c r="BM45" s="56"/>
      <c r="BN45" s="56"/>
      <c r="BO45" s="56"/>
    </row>
    <row r="46" ht="12.75">
      <c r="BK46" s="31"/>
    </row>
  </sheetData>
  <sheetProtection/>
  <mergeCells count="58">
    <mergeCell ref="C35:AX35"/>
    <mergeCell ref="C36:AX36"/>
    <mergeCell ref="C37:AX37"/>
    <mergeCell ref="C38:AX38"/>
    <mergeCell ref="C39:AX39"/>
    <mergeCell ref="C24:AX24"/>
    <mergeCell ref="B30:AX30"/>
    <mergeCell ref="A29:AX29"/>
    <mergeCell ref="C31:AX31"/>
    <mergeCell ref="C32:AX32"/>
    <mergeCell ref="B17:AX17"/>
    <mergeCell ref="D26:AW26"/>
    <mergeCell ref="B27:AW27"/>
    <mergeCell ref="B18:AX18"/>
    <mergeCell ref="B19:AX19"/>
    <mergeCell ref="C20:AX20"/>
    <mergeCell ref="C21:AX21"/>
    <mergeCell ref="C22:AX22"/>
    <mergeCell ref="C23:AX23"/>
    <mergeCell ref="BO6:BO7"/>
    <mergeCell ref="A8:AX8"/>
    <mergeCell ref="B9:AX9"/>
    <mergeCell ref="B10:AX10"/>
    <mergeCell ref="B12:AX12"/>
    <mergeCell ref="B16:AX16"/>
    <mergeCell ref="B11:AX11"/>
    <mergeCell ref="B15:AX15"/>
    <mergeCell ref="B14:AX14"/>
    <mergeCell ref="BE5:BE7"/>
    <mergeCell ref="BF5:BN5"/>
    <mergeCell ref="BF6:BF7"/>
    <mergeCell ref="BG6:BG7"/>
    <mergeCell ref="BH6:BH7"/>
    <mergeCell ref="BI6:BI7"/>
    <mergeCell ref="BJ6:BJ7"/>
    <mergeCell ref="BK6:BL6"/>
    <mergeCell ref="BM6:BM7"/>
    <mergeCell ref="BN6:BN7"/>
    <mergeCell ref="C34:AX34"/>
    <mergeCell ref="A2:BL2"/>
    <mergeCell ref="A4:AX7"/>
    <mergeCell ref="AY4:AY7"/>
    <mergeCell ref="AZ4:AZ7"/>
    <mergeCell ref="BA4:BA7"/>
    <mergeCell ref="BB4:BB7"/>
    <mergeCell ref="BC4:BC7"/>
    <mergeCell ref="BD4:BN4"/>
    <mergeCell ref="BD5:BD7"/>
    <mergeCell ref="C13:AW13"/>
    <mergeCell ref="B42:AX42"/>
    <mergeCell ref="B43:AX43"/>
    <mergeCell ref="B44:AX44"/>
    <mergeCell ref="B45:AX45"/>
    <mergeCell ref="B40:AX40"/>
    <mergeCell ref="B25:AX25"/>
    <mergeCell ref="B28:AX28"/>
    <mergeCell ref="B41:AX41"/>
    <mergeCell ref="C33:AX33"/>
  </mergeCells>
  <printOptions/>
  <pageMargins left="0.31496062992125984" right="0.11811023622047245" top="0.35433070866141736" bottom="0.35433070866141736" header="0" footer="0"/>
  <pageSetup fitToHeight="1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I56"/>
  <sheetViews>
    <sheetView zoomScalePageLayoutView="0" workbookViewId="0" topLeftCell="A4">
      <selection activeCell="BL14" sqref="BL14"/>
    </sheetView>
  </sheetViews>
  <sheetFormatPr defaultColWidth="9.00390625" defaultRowHeight="9.75" customHeight="1"/>
  <cols>
    <col min="1" max="50" width="0.37109375" style="0" customWidth="1"/>
    <col min="51" max="52" width="7.25390625" style="0" customWidth="1"/>
    <col min="53" max="61" width="10.75390625" style="0" customWidth="1"/>
  </cols>
  <sheetData>
    <row r="1" ht="12.75"/>
    <row r="2" spans="1:61" ht="9.75" customHeight="1">
      <c r="A2" s="217" t="s">
        <v>206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7"/>
      <c r="BD2" s="217"/>
      <c r="BE2" s="217"/>
      <c r="BF2" s="217"/>
      <c r="BG2" s="217"/>
      <c r="BH2" s="217"/>
      <c r="BI2" s="217"/>
    </row>
    <row r="3" ht="12.75"/>
    <row r="4" spans="1:61" ht="9.75" customHeight="1">
      <c r="A4" s="210" t="s">
        <v>0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  <c r="AM4" s="211"/>
      <c r="AN4" s="211"/>
      <c r="AO4" s="211"/>
      <c r="AP4" s="211"/>
      <c r="AQ4" s="211"/>
      <c r="AR4" s="211"/>
      <c r="AS4" s="211"/>
      <c r="AT4" s="211"/>
      <c r="AU4" s="211"/>
      <c r="AV4" s="211"/>
      <c r="AW4" s="211"/>
      <c r="AX4" s="212"/>
      <c r="AY4" s="180" t="s">
        <v>44</v>
      </c>
      <c r="AZ4" s="180" t="s">
        <v>113</v>
      </c>
      <c r="BA4" s="220" t="s">
        <v>114</v>
      </c>
      <c r="BB4" s="220"/>
      <c r="BC4" s="220"/>
      <c r="BD4" s="220"/>
      <c r="BE4" s="220"/>
      <c r="BF4" s="220"/>
      <c r="BG4" s="220"/>
      <c r="BH4" s="220"/>
      <c r="BI4" s="220"/>
    </row>
    <row r="5" spans="1:61" ht="9.75" customHeight="1">
      <c r="A5" s="210"/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  <c r="AM5" s="211"/>
      <c r="AN5" s="211"/>
      <c r="AO5" s="211"/>
      <c r="AP5" s="211"/>
      <c r="AQ5" s="211"/>
      <c r="AR5" s="211"/>
      <c r="AS5" s="211"/>
      <c r="AT5" s="211"/>
      <c r="AU5" s="211"/>
      <c r="AV5" s="211"/>
      <c r="AW5" s="211"/>
      <c r="AX5" s="212"/>
      <c r="AY5" s="218"/>
      <c r="AZ5" s="218"/>
      <c r="BA5" s="220" t="s">
        <v>115</v>
      </c>
      <c r="BB5" s="220"/>
      <c r="BC5" s="220"/>
      <c r="BD5" s="220" t="s">
        <v>17</v>
      </c>
      <c r="BE5" s="220"/>
      <c r="BF5" s="220"/>
      <c r="BG5" s="220"/>
      <c r="BH5" s="220"/>
      <c r="BI5" s="220"/>
    </row>
    <row r="6" spans="1:61" ht="53.25" customHeight="1">
      <c r="A6" s="210"/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  <c r="AT6" s="211"/>
      <c r="AU6" s="211"/>
      <c r="AV6" s="211"/>
      <c r="AW6" s="211"/>
      <c r="AX6" s="212"/>
      <c r="AY6" s="218"/>
      <c r="AZ6" s="218"/>
      <c r="BA6" s="220"/>
      <c r="BB6" s="220"/>
      <c r="BC6" s="220"/>
      <c r="BD6" s="220" t="s">
        <v>116</v>
      </c>
      <c r="BE6" s="220"/>
      <c r="BF6" s="220"/>
      <c r="BG6" s="220" t="s">
        <v>117</v>
      </c>
      <c r="BH6" s="220"/>
      <c r="BI6" s="220"/>
    </row>
    <row r="7" spans="1:61" ht="52.5" customHeight="1">
      <c r="A7" s="210"/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  <c r="AM7" s="211"/>
      <c r="AN7" s="211"/>
      <c r="AO7" s="211"/>
      <c r="AP7" s="211"/>
      <c r="AQ7" s="211"/>
      <c r="AR7" s="211"/>
      <c r="AS7" s="211"/>
      <c r="AT7" s="211"/>
      <c r="AU7" s="211"/>
      <c r="AV7" s="211"/>
      <c r="AW7" s="211"/>
      <c r="AX7" s="212"/>
      <c r="AY7" s="219"/>
      <c r="AZ7" s="219"/>
      <c r="BA7" s="65" t="s">
        <v>118</v>
      </c>
      <c r="BB7" s="65" t="s">
        <v>119</v>
      </c>
      <c r="BC7" s="65" t="s">
        <v>120</v>
      </c>
      <c r="BD7" s="65" t="s">
        <v>118</v>
      </c>
      <c r="BE7" s="65" t="s">
        <v>119</v>
      </c>
      <c r="BF7" s="65" t="s">
        <v>120</v>
      </c>
      <c r="BG7" s="65" t="s">
        <v>118</v>
      </c>
      <c r="BH7" s="65" t="s">
        <v>119</v>
      </c>
      <c r="BI7" s="65" t="s">
        <v>120</v>
      </c>
    </row>
    <row r="8" spans="1:61" ht="18.75" customHeight="1">
      <c r="A8" s="210">
        <v>1</v>
      </c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1"/>
      <c r="AO8" s="211"/>
      <c r="AP8" s="211"/>
      <c r="AQ8" s="211"/>
      <c r="AR8" s="211"/>
      <c r="AS8" s="211"/>
      <c r="AT8" s="211"/>
      <c r="AU8" s="211"/>
      <c r="AV8" s="211"/>
      <c r="AW8" s="211"/>
      <c r="AX8" s="212"/>
      <c r="AY8" s="64">
        <v>2</v>
      </c>
      <c r="AZ8" s="65">
        <v>3</v>
      </c>
      <c r="BA8" s="65">
        <v>4</v>
      </c>
      <c r="BB8" s="65">
        <v>5</v>
      </c>
      <c r="BC8" s="65">
        <v>6</v>
      </c>
      <c r="BD8" s="65">
        <v>7</v>
      </c>
      <c r="BE8" s="65">
        <v>8</v>
      </c>
      <c r="BF8" s="65">
        <v>9</v>
      </c>
      <c r="BG8" s="65">
        <v>10</v>
      </c>
      <c r="BH8" s="65">
        <v>11</v>
      </c>
      <c r="BI8" s="65">
        <v>12</v>
      </c>
    </row>
    <row r="9" spans="1:61" ht="36" customHeight="1">
      <c r="A9" s="207" t="s">
        <v>137</v>
      </c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  <c r="AA9" s="207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  <c r="AW9" s="207"/>
      <c r="AX9" s="207"/>
      <c r="AY9" s="69" t="s">
        <v>133</v>
      </c>
      <c r="AZ9" s="70" t="s">
        <v>103</v>
      </c>
      <c r="BA9" s="71">
        <f>BA10+BA19</f>
        <v>11926941.870000001</v>
      </c>
      <c r="BB9" s="71">
        <f aca="true" t="shared" si="0" ref="BB9:BI9">BB10+BB19</f>
        <v>0</v>
      </c>
      <c r="BC9" s="71">
        <f t="shared" si="0"/>
        <v>0</v>
      </c>
      <c r="BD9" s="71">
        <f>BD10+BD19</f>
        <v>0</v>
      </c>
      <c r="BE9" s="71">
        <f>BE10+BE19</f>
        <v>0</v>
      </c>
      <c r="BF9" s="71">
        <f t="shared" si="0"/>
        <v>0</v>
      </c>
      <c r="BG9" s="71">
        <f t="shared" si="0"/>
        <v>11926941.870000001</v>
      </c>
      <c r="BH9" s="71">
        <f t="shared" si="0"/>
        <v>0</v>
      </c>
      <c r="BI9" s="71">
        <f t="shared" si="0"/>
        <v>0</v>
      </c>
    </row>
    <row r="10" spans="1:61" ht="44.25" customHeight="1">
      <c r="A10" s="208" t="s">
        <v>132</v>
      </c>
      <c r="B10" s="208"/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72" t="s">
        <v>134</v>
      </c>
      <c r="AZ10" s="73" t="s">
        <v>103</v>
      </c>
      <c r="BA10" s="74">
        <f>SUM(BA12:BA18)</f>
        <v>171046.22</v>
      </c>
      <c r="BB10" s="74">
        <f aca="true" t="shared" si="1" ref="BB10:BI10">SUM(BB12:BB18)</f>
        <v>0</v>
      </c>
      <c r="BC10" s="74">
        <f t="shared" si="1"/>
        <v>0</v>
      </c>
      <c r="BD10" s="74">
        <f>SUM(BD12:BD18)</f>
        <v>0</v>
      </c>
      <c r="BE10" s="74">
        <f>SUM(BE12:BE18)</f>
        <v>0</v>
      </c>
      <c r="BF10" s="74">
        <f t="shared" si="1"/>
        <v>0</v>
      </c>
      <c r="BG10" s="74">
        <f t="shared" si="1"/>
        <v>171046.22</v>
      </c>
      <c r="BH10" s="74">
        <f t="shared" si="1"/>
        <v>0</v>
      </c>
      <c r="BI10" s="74">
        <f t="shared" si="1"/>
        <v>0</v>
      </c>
    </row>
    <row r="11" spans="1:61" ht="12.75">
      <c r="A11" s="195" t="s">
        <v>16</v>
      </c>
      <c r="B11" s="195"/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5"/>
      <c r="AN11" s="195"/>
      <c r="AO11" s="195"/>
      <c r="AP11" s="195"/>
      <c r="AQ11" s="195"/>
      <c r="AR11" s="195"/>
      <c r="AS11" s="195"/>
      <c r="AT11" s="195"/>
      <c r="AU11" s="195"/>
      <c r="AV11" s="195"/>
      <c r="AW11" s="195"/>
      <c r="AX11" s="195"/>
      <c r="AY11" s="67" t="s">
        <v>103</v>
      </c>
      <c r="AZ11" s="65" t="s">
        <v>103</v>
      </c>
      <c r="BA11" s="68"/>
      <c r="BB11" s="68"/>
      <c r="BC11" s="68"/>
      <c r="BD11" s="68"/>
      <c r="BE11" s="68"/>
      <c r="BF11" s="68"/>
      <c r="BG11" s="68"/>
      <c r="BH11" s="68"/>
      <c r="BI11" s="68"/>
    </row>
    <row r="12" spans="1:61" ht="12.75">
      <c r="A12" s="196" t="s">
        <v>138</v>
      </c>
      <c r="B12" s="197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197"/>
      <c r="AW12" s="197"/>
      <c r="AX12" s="198"/>
      <c r="AY12" s="67"/>
      <c r="AZ12" s="65"/>
      <c r="BA12" s="68">
        <v>6105.55</v>
      </c>
      <c r="BB12" s="68"/>
      <c r="BC12" s="68"/>
      <c r="BD12" s="68"/>
      <c r="BE12" s="68"/>
      <c r="BF12" s="68"/>
      <c r="BG12" s="68">
        <v>6105.55</v>
      </c>
      <c r="BH12" s="68"/>
      <c r="BI12" s="68"/>
    </row>
    <row r="13" spans="1:61" ht="12.75">
      <c r="A13" s="206" t="s">
        <v>144</v>
      </c>
      <c r="B13" s="197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197"/>
      <c r="AN13" s="197"/>
      <c r="AO13" s="197"/>
      <c r="AP13" s="197"/>
      <c r="AQ13" s="197"/>
      <c r="AR13" s="197"/>
      <c r="AS13" s="197"/>
      <c r="AT13" s="197"/>
      <c r="AU13" s="197"/>
      <c r="AV13" s="197"/>
      <c r="AW13" s="197"/>
      <c r="AX13" s="198"/>
      <c r="AY13" s="67"/>
      <c r="AZ13" s="65"/>
      <c r="BA13" s="68">
        <v>5000</v>
      </c>
      <c r="BB13" s="68"/>
      <c r="BC13" s="68"/>
      <c r="BD13" s="68"/>
      <c r="BE13" s="68"/>
      <c r="BF13" s="68"/>
      <c r="BG13" s="68">
        <v>5000</v>
      </c>
      <c r="BH13" s="68"/>
      <c r="BI13" s="68"/>
    </row>
    <row r="14" spans="1:61" ht="21.75" customHeight="1">
      <c r="A14" s="196" t="s">
        <v>140</v>
      </c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197"/>
      <c r="AR14" s="197"/>
      <c r="AS14" s="197"/>
      <c r="AT14" s="197"/>
      <c r="AU14" s="197"/>
      <c r="AV14" s="197"/>
      <c r="AW14" s="197"/>
      <c r="AX14" s="198"/>
      <c r="AY14" s="67"/>
      <c r="AZ14" s="65"/>
      <c r="BA14" s="68"/>
      <c r="BB14" s="68"/>
      <c r="BC14" s="68"/>
      <c r="BD14" s="68"/>
      <c r="BE14" s="68"/>
      <c r="BF14" s="68"/>
      <c r="BG14" s="68"/>
      <c r="BH14" s="68"/>
      <c r="BI14" s="68"/>
    </row>
    <row r="15" spans="1:61" ht="12.75">
      <c r="A15" s="195" t="s">
        <v>139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195"/>
      <c r="AP15" s="195"/>
      <c r="AQ15" s="195"/>
      <c r="AR15" s="195"/>
      <c r="AS15" s="195"/>
      <c r="AT15" s="195"/>
      <c r="AU15" s="195"/>
      <c r="AV15" s="195"/>
      <c r="AW15" s="195"/>
      <c r="AX15" s="195"/>
      <c r="AY15" s="67"/>
      <c r="AZ15" s="65"/>
      <c r="BA15" s="68">
        <v>77720.67</v>
      </c>
      <c r="BB15" s="68"/>
      <c r="BC15" s="68"/>
      <c r="BD15" s="68"/>
      <c r="BE15" s="68"/>
      <c r="BF15" s="68"/>
      <c r="BG15" s="68">
        <v>77720.67</v>
      </c>
      <c r="BH15" s="68"/>
      <c r="BI15" s="68"/>
    </row>
    <row r="16" spans="1:61" ht="12.75" customHeight="1">
      <c r="A16" s="195" t="s">
        <v>141</v>
      </c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95"/>
      <c r="AH16" s="195"/>
      <c r="AI16" s="195"/>
      <c r="AJ16" s="195"/>
      <c r="AK16" s="195"/>
      <c r="AL16" s="195"/>
      <c r="AM16" s="195"/>
      <c r="AN16" s="195"/>
      <c r="AO16" s="195"/>
      <c r="AP16" s="195"/>
      <c r="AQ16" s="195"/>
      <c r="AR16" s="195"/>
      <c r="AS16" s="195"/>
      <c r="AT16" s="195"/>
      <c r="AU16" s="195"/>
      <c r="AV16" s="195"/>
      <c r="AW16" s="195"/>
      <c r="AX16" s="195"/>
      <c r="AY16" s="67"/>
      <c r="AZ16" s="65"/>
      <c r="BA16" s="68"/>
      <c r="BB16" s="68"/>
      <c r="BC16" s="68"/>
      <c r="BD16" s="68"/>
      <c r="BE16" s="68"/>
      <c r="BF16" s="68"/>
      <c r="BG16" s="68"/>
      <c r="BH16" s="68"/>
      <c r="BI16" s="68"/>
    </row>
    <row r="17" spans="1:61" ht="20.25" customHeight="1">
      <c r="A17" s="195" t="s">
        <v>142</v>
      </c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J17" s="195"/>
      <c r="AK17" s="195"/>
      <c r="AL17" s="195"/>
      <c r="AM17" s="195"/>
      <c r="AN17" s="195"/>
      <c r="AO17" s="195"/>
      <c r="AP17" s="195"/>
      <c r="AQ17" s="195"/>
      <c r="AR17" s="195"/>
      <c r="AS17" s="195"/>
      <c r="AT17" s="195"/>
      <c r="AU17" s="195"/>
      <c r="AV17" s="195"/>
      <c r="AW17" s="195"/>
      <c r="AX17" s="195"/>
      <c r="AY17" s="67"/>
      <c r="AZ17" s="65"/>
      <c r="BA17" s="68"/>
      <c r="BB17" s="68"/>
      <c r="BC17" s="68"/>
      <c r="BD17" s="68"/>
      <c r="BE17" s="68"/>
      <c r="BF17" s="68"/>
      <c r="BG17" s="68"/>
      <c r="BH17" s="68"/>
      <c r="BI17" s="68"/>
    </row>
    <row r="18" spans="1:61" ht="21.75" customHeight="1">
      <c r="A18" s="195" t="s">
        <v>143</v>
      </c>
      <c r="B18" s="195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  <c r="AN18" s="195"/>
      <c r="AO18" s="195"/>
      <c r="AP18" s="195"/>
      <c r="AQ18" s="195"/>
      <c r="AR18" s="195"/>
      <c r="AS18" s="195"/>
      <c r="AT18" s="195"/>
      <c r="AU18" s="195"/>
      <c r="AV18" s="195"/>
      <c r="AW18" s="195"/>
      <c r="AX18" s="195"/>
      <c r="AY18" s="67"/>
      <c r="AZ18" s="65"/>
      <c r="BA18" s="68">
        <v>82220</v>
      </c>
      <c r="BB18" s="68"/>
      <c r="BC18" s="68"/>
      <c r="BD18" s="68"/>
      <c r="BE18" s="68"/>
      <c r="BF18" s="68"/>
      <c r="BG18" s="68">
        <v>82220</v>
      </c>
      <c r="BH18" s="68"/>
      <c r="BI18" s="68"/>
    </row>
    <row r="19" spans="1:61" ht="24" customHeight="1">
      <c r="A19" s="208" t="s">
        <v>135</v>
      </c>
      <c r="B19" s="208"/>
      <c r="C19" s="208"/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208"/>
      <c r="AK19" s="208"/>
      <c r="AL19" s="208"/>
      <c r="AM19" s="208"/>
      <c r="AN19" s="208"/>
      <c r="AO19" s="208"/>
      <c r="AP19" s="208"/>
      <c r="AQ19" s="208"/>
      <c r="AR19" s="208"/>
      <c r="AS19" s="208"/>
      <c r="AT19" s="208"/>
      <c r="AU19" s="208"/>
      <c r="AV19" s="208"/>
      <c r="AW19" s="208"/>
      <c r="AX19" s="208"/>
      <c r="AY19" s="72" t="s">
        <v>136</v>
      </c>
      <c r="AZ19" s="73" t="s">
        <v>103</v>
      </c>
      <c r="BA19" s="74">
        <f aca="true" t="shared" si="2" ref="BA19:BI19">SUM(BA21:BA28)</f>
        <v>11755895.65</v>
      </c>
      <c r="BB19" s="74">
        <f t="shared" si="2"/>
        <v>0</v>
      </c>
      <c r="BC19" s="74">
        <f t="shared" si="2"/>
        <v>0</v>
      </c>
      <c r="BD19" s="74">
        <f t="shared" si="2"/>
        <v>0</v>
      </c>
      <c r="BE19" s="74">
        <f t="shared" si="2"/>
        <v>0</v>
      </c>
      <c r="BF19" s="74">
        <f t="shared" si="2"/>
        <v>0</v>
      </c>
      <c r="BG19" s="74">
        <f t="shared" si="2"/>
        <v>11755895.65</v>
      </c>
      <c r="BH19" s="74">
        <f t="shared" si="2"/>
        <v>0</v>
      </c>
      <c r="BI19" s="74">
        <f t="shared" si="2"/>
        <v>0</v>
      </c>
    </row>
    <row r="20" spans="1:61" ht="12.75">
      <c r="A20" s="195" t="s">
        <v>16</v>
      </c>
      <c r="B20" s="195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  <c r="AA20" s="195"/>
      <c r="AB20" s="195"/>
      <c r="AC20" s="195"/>
      <c r="AD20" s="195"/>
      <c r="AE20" s="195"/>
      <c r="AF20" s="195"/>
      <c r="AG20" s="195"/>
      <c r="AH20" s="195"/>
      <c r="AI20" s="195"/>
      <c r="AJ20" s="195"/>
      <c r="AK20" s="195"/>
      <c r="AL20" s="195"/>
      <c r="AM20" s="195"/>
      <c r="AN20" s="195"/>
      <c r="AO20" s="195"/>
      <c r="AP20" s="195"/>
      <c r="AQ20" s="195"/>
      <c r="AR20" s="195"/>
      <c r="AS20" s="195"/>
      <c r="AT20" s="195"/>
      <c r="AU20" s="195"/>
      <c r="AV20" s="195"/>
      <c r="AW20" s="195"/>
      <c r="AX20" s="195"/>
      <c r="AY20" s="67" t="s">
        <v>103</v>
      </c>
      <c r="AZ20" s="65" t="s">
        <v>103</v>
      </c>
      <c r="BA20" s="68"/>
      <c r="BB20" s="68"/>
      <c r="BC20" s="68"/>
      <c r="BD20" s="68"/>
      <c r="BE20" s="68"/>
      <c r="BF20" s="68"/>
      <c r="BG20" s="68"/>
      <c r="BH20" s="68"/>
      <c r="BI20" s="68"/>
    </row>
    <row r="21" spans="1:61" ht="12.75">
      <c r="A21" s="196" t="s">
        <v>138</v>
      </c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7"/>
      <c r="AU21" s="197"/>
      <c r="AV21" s="197"/>
      <c r="AW21" s="197"/>
      <c r="AX21" s="198"/>
      <c r="AY21" s="67"/>
      <c r="AZ21" s="65"/>
      <c r="BA21" s="68">
        <v>35086.23</v>
      </c>
      <c r="BB21" s="68"/>
      <c r="BC21" s="68"/>
      <c r="BD21" s="68"/>
      <c r="BE21" s="68"/>
      <c r="BF21" s="68"/>
      <c r="BG21" s="68">
        <v>35086.23</v>
      </c>
      <c r="BH21" s="68"/>
      <c r="BI21" s="68"/>
    </row>
    <row r="22" spans="1:61" ht="12.75">
      <c r="A22" s="196" t="s">
        <v>144</v>
      </c>
      <c r="B22" s="197"/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  <c r="AH22" s="197"/>
      <c r="AI22" s="197"/>
      <c r="AJ22" s="197"/>
      <c r="AK22" s="197"/>
      <c r="AL22" s="197"/>
      <c r="AM22" s="197"/>
      <c r="AN22" s="197"/>
      <c r="AO22" s="197"/>
      <c r="AP22" s="197"/>
      <c r="AQ22" s="197"/>
      <c r="AR22" s="197"/>
      <c r="AS22" s="197"/>
      <c r="AT22" s="197"/>
      <c r="AU22" s="197"/>
      <c r="AV22" s="197"/>
      <c r="AW22" s="197"/>
      <c r="AX22" s="198"/>
      <c r="AY22" s="67"/>
      <c r="AZ22" s="65"/>
      <c r="BA22" s="68">
        <v>205940</v>
      </c>
      <c r="BB22" s="68"/>
      <c r="BC22" s="68"/>
      <c r="BD22" s="68"/>
      <c r="BE22" s="68"/>
      <c r="BF22" s="68"/>
      <c r="BG22" s="68">
        <v>205940</v>
      </c>
      <c r="BH22" s="68"/>
      <c r="BI22" s="68"/>
    </row>
    <row r="23" spans="1:61" ht="22.5" customHeight="1">
      <c r="A23" s="206" t="s">
        <v>231</v>
      </c>
      <c r="B23" s="197"/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197"/>
      <c r="AP23" s="197"/>
      <c r="AQ23" s="197"/>
      <c r="AR23" s="197"/>
      <c r="AS23" s="197"/>
      <c r="AT23" s="197"/>
      <c r="AU23" s="197"/>
      <c r="AV23" s="197"/>
      <c r="AW23" s="197"/>
      <c r="AX23" s="198"/>
      <c r="AY23" s="67"/>
      <c r="AZ23" s="65"/>
      <c r="BA23" s="68">
        <v>233000</v>
      </c>
      <c r="BB23" s="68"/>
      <c r="BC23" s="68"/>
      <c r="BD23" s="68"/>
      <c r="BE23" s="68"/>
      <c r="BF23" s="68"/>
      <c r="BG23" s="68">
        <v>233000</v>
      </c>
      <c r="BH23" s="68"/>
      <c r="BI23" s="68"/>
    </row>
    <row r="24" spans="1:61" ht="30" customHeight="1">
      <c r="A24" s="196" t="s">
        <v>140</v>
      </c>
      <c r="B24" s="197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  <c r="AW24" s="197"/>
      <c r="AX24" s="198"/>
      <c r="AY24" s="67"/>
      <c r="AZ24" s="65"/>
      <c r="BA24" s="68">
        <v>2280</v>
      </c>
      <c r="BB24" s="68"/>
      <c r="BC24" s="68"/>
      <c r="BD24" s="68"/>
      <c r="BE24" s="68"/>
      <c r="BF24" s="68"/>
      <c r="BG24" s="68">
        <v>2280</v>
      </c>
      <c r="BH24" s="68"/>
      <c r="BI24" s="68"/>
    </row>
    <row r="25" spans="1:61" ht="12.75">
      <c r="A25" s="195" t="s">
        <v>139</v>
      </c>
      <c r="B25" s="195"/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  <c r="W25" s="195"/>
      <c r="X25" s="195"/>
      <c r="Y25" s="195"/>
      <c r="Z25" s="195"/>
      <c r="AA25" s="195"/>
      <c r="AB25" s="195"/>
      <c r="AC25" s="195"/>
      <c r="AD25" s="195"/>
      <c r="AE25" s="195"/>
      <c r="AF25" s="195"/>
      <c r="AG25" s="195"/>
      <c r="AH25" s="195"/>
      <c r="AI25" s="195"/>
      <c r="AJ25" s="195"/>
      <c r="AK25" s="195"/>
      <c r="AL25" s="195"/>
      <c r="AM25" s="195"/>
      <c r="AN25" s="195"/>
      <c r="AO25" s="195"/>
      <c r="AP25" s="195"/>
      <c r="AQ25" s="195"/>
      <c r="AR25" s="195"/>
      <c r="AS25" s="195"/>
      <c r="AT25" s="195"/>
      <c r="AU25" s="195"/>
      <c r="AV25" s="195"/>
      <c r="AW25" s="195"/>
      <c r="AX25" s="195"/>
      <c r="AY25" s="67"/>
      <c r="AZ25" s="65"/>
      <c r="BA25" s="68">
        <v>10021107.75</v>
      </c>
      <c r="BB25" s="68"/>
      <c r="BC25" s="68"/>
      <c r="BD25" s="68"/>
      <c r="BE25" s="68"/>
      <c r="BF25" s="68"/>
      <c r="BG25" s="90">
        <v>10021107.75</v>
      </c>
      <c r="BH25" s="68"/>
      <c r="BI25" s="68"/>
    </row>
    <row r="26" spans="1:61" ht="12.75">
      <c r="A26" s="195" t="s">
        <v>141</v>
      </c>
      <c r="B26" s="195"/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5"/>
      <c r="AA26" s="195"/>
      <c r="AB26" s="195"/>
      <c r="AC26" s="195"/>
      <c r="AD26" s="195"/>
      <c r="AE26" s="195"/>
      <c r="AF26" s="195"/>
      <c r="AG26" s="195"/>
      <c r="AH26" s="195"/>
      <c r="AI26" s="195"/>
      <c r="AJ26" s="195"/>
      <c r="AK26" s="195"/>
      <c r="AL26" s="195"/>
      <c r="AM26" s="195"/>
      <c r="AN26" s="195"/>
      <c r="AO26" s="195"/>
      <c r="AP26" s="195"/>
      <c r="AQ26" s="195"/>
      <c r="AR26" s="195"/>
      <c r="AS26" s="195"/>
      <c r="AT26" s="195"/>
      <c r="AU26" s="195"/>
      <c r="AV26" s="195"/>
      <c r="AW26" s="195"/>
      <c r="AX26" s="195"/>
      <c r="AY26" s="67"/>
      <c r="AZ26" s="65"/>
      <c r="BA26" s="68">
        <v>125406.82</v>
      </c>
      <c r="BB26" s="68"/>
      <c r="BC26" s="68"/>
      <c r="BD26" s="68"/>
      <c r="BE26" s="68"/>
      <c r="BF26" s="68"/>
      <c r="BG26" s="68">
        <v>125406.82</v>
      </c>
      <c r="BH26" s="68"/>
      <c r="BI26" s="68"/>
    </row>
    <row r="27" spans="1:61" ht="25.5" customHeight="1">
      <c r="A27" s="195" t="s">
        <v>142</v>
      </c>
      <c r="B27" s="195"/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5"/>
      <c r="AA27" s="195"/>
      <c r="AB27" s="195"/>
      <c r="AC27" s="195"/>
      <c r="AD27" s="195"/>
      <c r="AE27" s="195"/>
      <c r="AF27" s="195"/>
      <c r="AG27" s="195"/>
      <c r="AH27" s="195"/>
      <c r="AI27" s="195"/>
      <c r="AJ27" s="195"/>
      <c r="AK27" s="195"/>
      <c r="AL27" s="195"/>
      <c r="AM27" s="195"/>
      <c r="AN27" s="195"/>
      <c r="AO27" s="195"/>
      <c r="AP27" s="195"/>
      <c r="AQ27" s="195"/>
      <c r="AR27" s="195"/>
      <c r="AS27" s="195"/>
      <c r="AT27" s="195"/>
      <c r="AU27" s="195"/>
      <c r="AV27" s="195"/>
      <c r="AW27" s="195"/>
      <c r="AX27" s="195"/>
      <c r="AY27" s="67"/>
      <c r="AZ27" s="65"/>
      <c r="BA27" s="68">
        <v>14990</v>
      </c>
      <c r="BB27" s="68"/>
      <c r="BC27" s="68"/>
      <c r="BD27" s="68"/>
      <c r="BE27" s="68"/>
      <c r="BF27" s="68"/>
      <c r="BG27" s="68">
        <v>14990</v>
      </c>
      <c r="BH27" s="68"/>
      <c r="BI27" s="68"/>
    </row>
    <row r="28" spans="1:61" ht="28.5" customHeight="1">
      <c r="A28" s="195" t="s">
        <v>143</v>
      </c>
      <c r="B28" s="195"/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95"/>
      <c r="AA28" s="195"/>
      <c r="AB28" s="195"/>
      <c r="AC28" s="195"/>
      <c r="AD28" s="195"/>
      <c r="AE28" s="195"/>
      <c r="AF28" s="195"/>
      <c r="AG28" s="195"/>
      <c r="AH28" s="195"/>
      <c r="AI28" s="195"/>
      <c r="AJ28" s="195"/>
      <c r="AK28" s="195"/>
      <c r="AL28" s="195"/>
      <c r="AM28" s="195"/>
      <c r="AN28" s="195"/>
      <c r="AO28" s="195"/>
      <c r="AP28" s="195"/>
      <c r="AQ28" s="195"/>
      <c r="AR28" s="195"/>
      <c r="AS28" s="195"/>
      <c r="AT28" s="195"/>
      <c r="AU28" s="195"/>
      <c r="AV28" s="195"/>
      <c r="AW28" s="195"/>
      <c r="AX28" s="195"/>
      <c r="AY28" s="67"/>
      <c r="AZ28" s="65"/>
      <c r="BA28" s="68">
        <v>1118084.85</v>
      </c>
      <c r="BB28" s="68"/>
      <c r="BC28" s="68"/>
      <c r="BD28" s="68"/>
      <c r="BE28" s="68"/>
      <c r="BF28" s="68"/>
      <c r="BG28" s="68">
        <v>1118084.85</v>
      </c>
      <c r="BH28" s="68"/>
      <c r="BI28" s="68"/>
    </row>
    <row r="29" spans="1:50" ht="12.75">
      <c r="A29" s="216"/>
      <c r="B29" s="216"/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  <c r="AS29" s="216"/>
      <c r="AT29" s="216"/>
      <c r="AU29" s="216"/>
      <c r="AV29" s="216"/>
      <c r="AW29" s="216"/>
      <c r="AX29" s="216"/>
    </row>
    <row r="30" ht="12.75"/>
    <row r="31" spans="1:55" ht="21.75" customHeight="1">
      <c r="A31" s="209" t="s">
        <v>130</v>
      </c>
      <c r="B31" s="209"/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  <c r="X31" s="209"/>
      <c r="Y31" s="209"/>
      <c r="Z31" s="209"/>
      <c r="AA31" s="209"/>
      <c r="AB31" s="209"/>
      <c r="AC31" s="209"/>
      <c r="AD31" s="209"/>
      <c r="AE31" s="209"/>
      <c r="AF31" s="209"/>
      <c r="AG31" s="209"/>
      <c r="AH31" s="209"/>
      <c r="AI31" s="209"/>
      <c r="AJ31" s="209"/>
      <c r="AK31" s="209"/>
      <c r="AL31" s="209"/>
      <c r="AM31" s="209"/>
      <c r="AN31" s="209"/>
      <c r="AO31" s="209"/>
      <c r="AP31" s="209"/>
      <c r="AQ31" s="209"/>
      <c r="AR31" s="209"/>
      <c r="AS31" s="209"/>
      <c r="AT31" s="209"/>
      <c r="AU31" s="209"/>
      <c r="AV31" s="209"/>
      <c r="AW31" s="209"/>
      <c r="AX31" s="209"/>
      <c r="AY31" s="209"/>
      <c r="AZ31" s="209"/>
      <c r="BA31" s="209"/>
      <c r="BB31" s="209"/>
      <c r="BC31" s="209"/>
    </row>
    <row r="32" ht="12.75"/>
    <row r="33" spans="1:55" ht="21.75" customHeight="1">
      <c r="A33" s="210" t="s">
        <v>0</v>
      </c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1"/>
      <c r="AE33" s="211"/>
      <c r="AF33" s="211"/>
      <c r="AG33" s="211"/>
      <c r="AH33" s="211"/>
      <c r="AI33" s="211"/>
      <c r="AJ33" s="211"/>
      <c r="AK33" s="211"/>
      <c r="AL33" s="211"/>
      <c r="AM33" s="211"/>
      <c r="AN33" s="211"/>
      <c r="AO33" s="211"/>
      <c r="AP33" s="211"/>
      <c r="AQ33" s="211"/>
      <c r="AR33" s="211"/>
      <c r="AS33" s="211"/>
      <c r="AT33" s="211"/>
      <c r="AU33" s="211"/>
      <c r="AV33" s="211"/>
      <c r="AW33" s="211"/>
      <c r="AX33" s="211"/>
      <c r="AY33" s="212"/>
      <c r="AZ33" s="59" t="s">
        <v>44</v>
      </c>
      <c r="BA33" s="213" t="s">
        <v>121</v>
      </c>
      <c r="BB33" s="214"/>
      <c r="BC33" s="215"/>
    </row>
    <row r="34" spans="1:55" ht="10.5" customHeight="1">
      <c r="A34" s="210">
        <v>1</v>
      </c>
      <c r="B34" s="211"/>
      <c r="C34" s="211"/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1"/>
      <c r="AG34" s="211"/>
      <c r="AH34" s="211"/>
      <c r="AI34" s="211"/>
      <c r="AJ34" s="211"/>
      <c r="AK34" s="211"/>
      <c r="AL34" s="211"/>
      <c r="AM34" s="211"/>
      <c r="AN34" s="211"/>
      <c r="AO34" s="211"/>
      <c r="AP34" s="211"/>
      <c r="AQ34" s="211"/>
      <c r="AR34" s="211"/>
      <c r="AS34" s="211"/>
      <c r="AT34" s="211"/>
      <c r="AU34" s="211"/>
      <c r="AV34" s="211"/>
      <c r="AW34" s="211"/>
      <c r="AX34" s="211"/>
      <c r="AY34" s="212"/>
      <c r="AZ34" s="64">
        <v>2</v>
      </c>
      <c r="BA34" s="210">
        <v>3</v>
      </c>
      <c r="BB34" s="211"/>
      <c r="BC34" s="212"/>
    </row>
    <row r="35" spans="1:55" ht="10.5" customHeight="1">
      <c r="A35" s="202" t="s">
        <v>57</v>
      </c>
      <c r="B35" s="203"/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3"/>
      <c r="W35" s="203"/>
      <c r="X35" s="203"/>
      <c r="Y35" s="203"/>
      <c r="Z35" s="203"/>
      <c r="AA35" s="203"/>
      <c r="AB35" s="203"/>
      <c r="AC35" s="203"/>
      <c r="AD35" s="203"/>
      <c r="AE35" s="203"/>
      <c r="AF35" s="203"/>
      <c r="AG35" s="203"/>
      <c r="AH35" s="203"/>
      <c r="AI35" s="203"/>
      <c r="AJ35" s="203"/>
      <c r="AK35" s="203"/>
      <c r="AL35" s="203"/>
      <c r="AM35" s="203"/>
      <c r="AN35" s="203"/>
      <c r="AO35" s="203"/>
      <c r="AP35" s="203"/>
      <c r="AQ35" s="203"/>
      <c r="AR35" s="203"/>
      <c r="AS35" s="203"/>
      <c r="AT35" s="203"/>
      <c r="AU35" s="203"/>
      <c r="AV35" s="203"/>
      <c r="AW35" s="203"/>
      <c r="AX35" s="203"/>
      <c r="AY35" s="204"/>
      <c r="AZ35" s="64" t="s">
        <v>122</v>
      </c>
      <c r="BA35" s="205"/>
      <c r="BB35" s="200"/>
      <c r="BC35" s="201"/>
    </row>
    <row r="36" spans="1:55" ht="10.5" customHeight="1">
      <c r="A36" s="202" t="s">
        <v>64</v>
      </c>
      <c r="B36" s="203"/>
      <c r="C36" s="203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3"/>
      <c r="X36" s="203"/>
      <c r="Y36" s="203"/>
      <c r="Z36" s="203"/>
      <c r="AA36" s="203"/>
      <c r="AB36" s="203"/>
      <c r="AC36" s="203"/>
      <c r="AD36" s="203"/>
      <c r="AE36" s="203"/>
      <c r="AF36" s="203"/>
      <c r="AG36" s="203"/>
      <c r="AH36" s="203"/>
      <c r="AI36" s="203"/>
      <c r="AJ36" s="203"/>
      <c r="AK36" s="203"/>
      <c r="AL36" s="203"/>
      <c r="AM36" s="203"/>
      <c r="AN36" s="203"/>
      <c r="AO36" s="203"/>
      <c r="AP36" s="203"/>
      <c r="AQ36" s="203"/>
      <c r="AR36" s="203"/>
      <c r="AS36" s="203"/>
      <c r="AT36" s="203"/>
      <c r="AU36" s="203"/>
      <c r="AV36" s="203"/>
      <c r="AW36" s="203"/>
      <c r="AX36" s="203"/>
      <c r="AY36" s="204"/>
      <c r="AZ36" s="64" t="s">
        <v>123</v>
      </c>
      <c r="BA36" s="205"/>
      <c r="BB36" s="200"/>
      <c r="BC36" s="201"/>
    </row>
    <row r="37" spans="1:55" ht="10.5" customHeight="1">
      <c r="A37" s="202" t="s">
        <v>124</v>
      </c>
      <c r="B37" s="203"/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203"/>
      <c r="X37" s="203"/>
      <c r="Y37" s="203"/>
      <c r="Z37" s="203"/>
      <c r="AA37" s="203"/>
      <c r="AB37" s="203"/>
      <c r="AC37" s="203"/>
      <c r="AD37" s="203"/>
      <c r="AE37" s="203"/>
      <c r="AF37" s="203"/>
      <c r="AG37" s="203"/>
      <c r="AH37" s="203"/>
      <c r="AI37" s="203"/>
      <c r="AJ37" s="203"/>
      <c r="AK37" s="203"/>
      <c r="AL37" s="203"/>
      <c r="AM37" s="203"/>
      <c r="AN37" s="203"/>
      <c r="AO37" s="203"/>
      <c r="AP37" s="203"/>
      <c r="AQ37" s="203"/>
      <c r="AR37" s="203"/>
      <c r="AS37" s="203"/>
      <c r="AT37" s="203"/>
      <c r="AU37" s="203"/>
      <c r="AV37" s="203"/>
      <c r="AW37" s="203"/>
      <c r="AX37" s="203"/>
      <c r="AY37" s="204"/>
      <c r="AZ37" s="64" t="s">
        <v>125</v>
      </c>
      <c r="BA37" s="205"/>
      <c r="BB37" s="200"/>
      <c r="BC37" s="201"/>
    </row>
    <row r="38" spans="1:55" ht="10.5" customHeight="1">
      <c r="A38" s="202" t="s">
        <v>126</v>
      </c>
      <c r="B38" s="203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203"/>
      <c r="S38" s="203"/>
      <c r="T38" s="203"/>
      <c r="U38" s="203"/>
      <c r="V38" s="203"/>
      <c r="W38" s="203"/>
      <c r="X38" s="203"/>
      <c r="Y38" s="203"/>
      <c r="Z38" s="203"/>
      <c r="AA38" s="203"/>
      <c r="AB38" s="203"/>
      <c r="AC38" s="203"/>
      <c r="AD38" s="203"/>
      <c r="AE38" s="203"/>
      <c r="AF38" s="203"/>
      <c r="AG38" s="203"/>
      <c r="AH38" s="203"/>
      <c r="AI38" s="203"/>
      <c r="AJ38" s="203"/>
      <c r="AK38" s="203"/>
      <c r="AL38" s="203"/>
      <c r="AM38" s="203"/>
      <c r="AN38" s="203"/>
      <c r="AO38" s="203"/>
      <c r="AP38" s="203"/>
      <c r="AQ38" s="203"/>
      <c r="AR38" s="203"/>
      <c r="AS38" s="203"/>
      <c r="AT38" s="203"/>
      <c r="AU38" s="203"/>
      <c r="AV38" s="203"/>
      <c r="AW38" s="203"/>
      <c r="AX38" s="203"/>
      <c r="AY38" s="204"/>
      <c r="AZ38" s="64" t="s">
        <v>127</v>
      </c>
      <c r="BA38" s="205"/>
      <c r="BB38" s="200"/>
      <c r="BC38" s="201"/>
    </row>
    <row r="39" ht="12.75"/>
    <row r="40" ht="12.75"/>
    <row r="41" spans="1:55" ht="12.75">
      <c r="A41" s="209" t="s">
        <v>131</v>
      </c>
      <c r="B41" s="209"/>
      <c r="C41" s="209"/>
      <c r="D41" s="209"/>
      <c r="E41" s="209"/>
      <c r="F41" s="209"/>
      <c r="G41" s="209"/>
      <c r="H41" s="209"/>
      <c r="I41" s="209"/>
      <c r="J41" s="209"/>
      <c r="K41" s="209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209"/>
      <c r="W41" s="209"/>
      <c r="X41" s="209"/>
      <c r="Y41" s="209"/>
      <c r="Z41" s="209"/>
      <c r="AA41" s="209"/>
      <c r="AB41" s="209"/>
      <c r="AC41" s="209"/>
      <c r="AD41" s="209"/>
      <c r="AE41" s="209"/>
      <c r="AF41" s="209"/>
      <c r="AG41" s="209"/>
      <c r="AH41" s="209"/>
      <c r="AI41" s="209"/>
      <c r="AJ41" s="209"/>
      <c r="AK41" s="209"/>
      <c r="AL41" s="209"/>
      <c r="AM41" s="209"/>
      <c r="AN41" s="209"/>
      <c r="AO41" s="209"/>
      <c r="AP41" s="209"/>
      <c r="AQ41" s="209"/>
      <c r="AR41" s="209"/>
      <c r="AS41" s="209"/>
      <c r="AT41" s="209"/>
      <c r="AU41" s="209"/>
      <c r="AV41" s="209"/>
      <c r="AW41" s="209"/>
      <c r="AX41" s="209"/>
      <c r="AY41" s="209"/>
      <c r="AZ41" s="209"/>
      <c r="BA41" s="209"/>
      <c r="BB41" s="209"/>
      <c r="BC41" s="209"/>
    </row>
    <row r="42" ht="12.75"/>
    <row r="43" spans="1:55" ht="21.75" customHeight="1">
      <c r="A43" s="210" t="s">
        <v>0</v>
      </c>
      <c r="B43" s="211"/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1"/>
      <c r="AG43" s="211"/>
      <c r="AH43" s="211"/>
      <c r="AI43" s="211"/>
      <c r="AJ43" s="211"/>
      <c r="AK43" s="211"/>
      <c r="AL43" s="211"/>
      <c r="AM43" s="211"/>
      <c r="AN43" s="211"/>
      <c r="AO43" s="211"/>
      <c r="AP43" s="211"/>
      <c r="AQ43" s="211"/>
      <c r="AR43" s="211"/>
      <c r="AS43" s="211"/>
      <c r="AT43" s="211"/>
      <c r="AU43" s="211"/>
      <c r="AV43" s="211"/>
      <c r="AW43" s="211"/>
      <c r="AX43" s="211"/>
      <c r="AY43" s="212"/>
      <c r="AZ43" s="59" t="s">
        <v>44</v>
      </c>
      <c r="BA43" s="213" t="s">
        <v>128</v>
      </c>
      <c r="BB43" s="214"/>
      <c r="BC43" s="215"/>
    </row>
    <row r="44" spans="1:55" ht="10.5" customHeight="1">
      <c r="A44" s="210">
        <v>1</v>
      </c>
      <c r="B44" s="211"/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211"/>
      <c r="X44" s="211"/>
      <c r="Y44" s="211"/>
      <c r="Z44" s="211"/>
      <c r="AA44" s="211"/>
      <c r="AB44" s="211"/>
      <c r="AC44" s="211"/>
      <c r="AD44" s="211"/>
      <c r="AE44" s="211"/>
      <c r="AF44" s="211"/>
      <c r="AG44" s="211"/>
      <c r="AH44" s="211"/>
      <c r="AI44" s="211"/>
      <c r="AJ44" s="211"/>
      <c r="AK44" s="211"/>
      <c r="AL44" s="211"/>
      <c r="AM44" s="211"/>
      <c r="AN44" s="211"/>
      <c r="AO44" s="211"/>
      <c r="AP44" s="211"/>
      <c r="AQ44" s="211"/>
      <c r="AR44" s="211"/>
      <c r="AS44" s="211"/>
      <c r="AT44" s="211"/>
      <c r="AU44" s="211"/>
      <c r="AV44" s="211"/>
      <c r="AW44" s="211"/>
      <c r="AX44" s="211"/>
      <c r="AY44" s="212"/>
      <c r="AZ44" s="64">
        <v>2</v>
      </c>
      <c r="BA44" s="210">
        <v>3</v>
      </c>
      <c r="BB44" s="211"/>
      <c r="BC44" s="212"/>
    </row>
    <row r="45" spans="1:55" ht="12.75">
      <c r="A45" s="196" t="s">
        <v>129</v>
      </c>
      <c r="B45" s="197"/>
      <c r="C45" s="197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7"/>
      <c r="R45" s="197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7"/>
      <c r="AJ45" s="197"/>
      <c r="AK45" s="197"/>
      <c r="AL45" s="197"/>
      <c r="AM45" s="197"/>
      <c r="AN45" s="197"/>
      <c r="AO45" s="197"/>
      <c r="AP45" s="197"/>
      <c r="AQ45" s="197"/>
      <c r="AR45" s="197"/>
      <c r="AS45" s="197"/>
      <c r="AT45" s="197"/>
      <c r="AU45" s="197"/>
      <c r="AV45" s="197"/>
      <c r="AW45" s="197"/>
      <c r="AX45" s="197"/>
      <c r="AY45" s="198"/>
      <c r="AZ45" s="59"/>
      <c r="BA45" s="199">
        <v>0</v>
      </c>
      <c r="BB45" s="200"/>
      <c r="BC45" s="201"/>
    </row>
    <row r="46" spans="1:55" ht="12.75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66"/>
      <c r="BA46" s="76"/>
      <c r="BB46" s="77"/>
      <c r="BC46" s="77"/>
    </row>
    <row r="47" spans="1:55" ht="12.75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66"/>
      <c r="BA47" s="76"/>
      <c r="BB47" s="77"/>
      <c r="BC47" s="77"/>
    </row>
    <row r="48" spans="1:61" s="79" customFormat="1" ht="17.25" customHeight="1">
      <c r="A48" s="194" t="s">
        <v>146</v>
      </c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194"/>
      <c r="V48" s="194"/>
      <c r="W48" s="194"/>
      <c r="X48" s="194"/>
      <c r="Y48" s="194"/>
      <c r="Z48" s="194"/>
      <c r="AA48" s="194"/>
      <c r="AB48" s="194"/>
      <c r="AC48" s="194"/>
      <c r="AD48" s="194"/>
      <c r="AE48" s="194"/>
      <c r="AF48" s="194"/>
      <c r="AG48" s="194"/>
      <c r="AH48" s="194"/>
      <c r="AI48" s="194"/>
      <c r="AJ48" s="194"/>
      <c r="AK48" s="194"/>
      <c r="AL48" s="194"/>
      <c r="AM48" s="194"/>
      <c r="AN48" s="194"/>
      <c r="AO48" s="194"/>
      <c r="AP48" s="194"/>
      <c r="AQ48" s="194"/>
      <c r="AR48" s="194"/>
      <c r="AS48" s="194"/>
      <c r="AT48" s="194"/>
      <c r="AU48" s="194"/>
      <c r="AV48" s="194"/>
      <c r="AW48" s="194"/>
      <c r="AX48" s="194"/>
      <c r="AY48" s="194"/>
      <c r="AZ48" s="194"/>
      <c r="BA48" s="194"/>
      <c r="BB48" s="192" t="s">
        <v>148</v>
      </c>
      <c r="BC48" s="192"/>
      <c r="BE48" s="193" t="s">
        <v>216</v>
      </c>
      <c r="BF48" s="193"/>
      <c r="BG48" s="193"/>
      <c r="BH48" s="193"/>
      <c r="BI48" s="193"/>
    </row>
    <row r="49" spans="1:61" s="79" customFormat="1" ht="15">
      <c r="A49" s="194" t="s">
        <v>147</v>
      </c>
      <c r="B49" s="194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194"/>
      <c r="V49" s="194"/>
      <c r="W49" s="194"/>
      <c r="X49" s="194"/>
      <c r="Y49" s="194"/>
      <c r="Z49" s="194"/>
      <c r="AA49" s="194"/>
      <c r="AB49" s="194"/>
      <c r="AC49" s="194"/>
      <c r="AD49" s="194"/>
      <c r="AE49" s="194"/>
      <c r="AF49" s="194"/>
      <c r="AG49" s="194"/>
      <c r="AH49" s="194"/>
      <c r="AI49" s="194"/>
      <c r="AJ49" s="194"/>
      <c r="AK49" s="194"/>
      <c r="AL49" s="194"/>
      <c r="AM49" s="194"/>
      <c r="AN49" s="194"/>
      <c r="AO49" s="194"/>
      <c r="AP49" s="194"/>
      <c r="AQ49" s="194"/>
      <c r="AR49" s="194"/>
      <c r="AS49" s="194"/>
      <c r="AT49" s="194"/>
      <c r="AU49" s="194"/>
      <c r="AV49" s="194"/>
      <c r="AW49" s="194"/>
      <c r="AX49" s="194"/>
      <c r="AY49" s="194"/>
      <c r="AZ49" s="194"/>
      <c r="BA49" s="194"/>
      <c r="BB49" s="192" t="s">
        <v>4</v>
      </c>
      <c r="BC49" s="192"/>
      <c r="BE49" s="193" t="s">
        <v>5</v>
      </c>
      <c r="BF49" s="193"/>
      <c r="BG49" s="193"/>
      <c r="BH49" s="193"/>
      <c r="BI49" s="193"/>
    </row>
    <row r="50" spans="1:61" s="79" customFormat="1" ht="15">
      <c r="A50" s="194"/>
      <c r="B50" s="194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194"/>
      <c r="U50" s="194"/>
      <c r="V50" s="194"/>
      <c r="W50" s="194"/>
      <c r="X50" s="194"/>
      <c r="Y50" s="194"/>
      <c r="Z50" s="194"/>
      <c r="AA50" s="194"/>
      <c r="AB50" s="194"/>
      <c r="AC50" s="194"/>
      <c r="AD50" s="194"/>
      <c r="AE50" s="194"/>
      <c r="AF50" s="194"/>
      <c r="AG50" s="194"/>
      <c r="AH50" s="194"/>
      <c r="AI50" s="194"/>
      <c r="AJ50" s="194"/>
      <c r="AK50" s="194"/>
      <c r="AL50" s="194"/>
      <c r="AM50" s="194"/>
      <c r="AN50" s="194"/>
      <c r="AO50" s="194"/>
      <c r="AP50" s="194"/>
      <c r="AQ50" s="194"/>
      <c r="AR50" s="194"/>
      <c r="AS50" s="194"/>
      <c r="AT50" s="194"/>
      <c r="AU50" s="194"/>
      <c r="AV50" s="194"/>
      <c r="AW50" s="194"/>
      <c r="AX50" s="194"/>
      <c r="AY50" s="194"/>
      <c r="AZ50" s="194"/>
      <c r="BA50" s="194"/>
      <c r="BB50" s="78"/>
      <c r="BC50" s="78"/>
      <c r="BE50" s="80"/>
      <c r="BF50" s="80"/>
      <c r="BG50" s="80"/>
      <c r="BH50" s="80"/>
      <c r="BI50" s="80"/>
    </row>
    <row r="51" spans="1:61" s="79" customFormat="1" ht="15">
      <c r="A51" s="194" t="s">
        <v>217</v>
      </c>
      <c r="B51" s="194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  <c r="P51" s="194"/>
      <c r="Q51" s="194"/>
      <c r="R51" s="194"/>
      <c r="S51" s="194"/>
      <c r="T51" s="194"/>
      <c r="U51" s="194"/>
      <c r="V51" s="194"/>
      <c r="W51" s="194"/>
      <c r="X51" s="194"/>
      <c r="Y51" s="194"/>
      <c r="Z51" s="194"/>
      <c r="AA51" s="194"/>
      <c r="AB51" s="194"/>
      <c r="AC51" s="194"/>
      <c r="AD51" s="194"/>
      <c r="AE51" s="194"/>
      <c r="AF51" s="194"/>
      <c r="AG51" s="194"/>
      <c r="AH51" s="194"/>
      <c r="AI51" s="194"/>
      <c r="AJ51" s="194"/>
      <c r="AK51" s="194"/>
      <c r="AL51" s="194"/>
      <c r="AM51" s="194"/>
      <c r="AN51" s="194"/>
      <c r="AO51" s="194"/>
      <c r="AP51" s="194"/>
      <c r="AQ51" s="194"/>
      <c r="AR51" s="194"/>
      <c r="AS51" s="194"/>
      <c r="AT51" s="194"/>
      <c r="AU51" s="194"/>
      <c r="AV51" s="194"/>
      <c r="AW51" s="194"/>
      <c r="AX51" s="194"/>
      <c r="AY51" s="194"/>
      <c r="AZ51" s="194"/>
      <c r="BA51" s="194"/>
      <c r="BB51" s="192" t="s">
        <v>145</v>
      </c>
      <c r="BC51" s="192"/>
      <c r="BE51" s="193" t="s">
        <v>218</v>
      </c>
      <c r="BF51" s="193"/>
      <c r="BG51" s="193"/>
      <c r="BH51" s="193"/>
      <c r="BI51" s="193"/>
    </row>
    <row r="52" spans="1:61" s="79" customFormat="1" ht="15">
      <c r="A52" s="194" t="s">
        <v>149</v>
      </c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194"/>
      <c r="Y52" s="194"/>
      <c r="Z52" s="194"/>
      <c r="AA52" s="194"/>
      <c r="AB52" s="194"/>
      <c r="AC52" s="194"/>
      <c r="AD52" s="194"/>
      <c r="AE52" s="194"/>
      <c r="AF52" s="194"/>
      <c r="AG52" s="194"/>
      <c r="AH52" s="194"/>
      <c r="AI52" s="194"/>
      <c r="AJ52" s="194"/>
      <c r="AK52" s="194"/>
      <c r="AL52" s="194"/>
      <c r="AM52" s="194"/>
      <c r="AN52" s="194"/>
      <c r="AO52" s="194"/>
      <c r="AP52" s="194"/>
      <c r="AQ52" s="194"/>
      <c r="AR52" s="194"/>
      <c r="AS52" s="194"/>
      <c r="AT52" s="194"/>
      <c r="AU52" s="194"/>
      <c r="AV52" s="194"/>
      <c r="AW52" s="194"/>
      <c r="AX52" s="194"/>
      <c r="AY52" s="194"/>
      <c r="AZ52" s="194"/>
      <c r="BA52" s="194"/>
      <c r="BB52" s="192" t="s">
        <v>4</v>
      </c>
      <c r="BC52" s="192"/>
      <c r="BE52" s="193" t="s">
        <v>5</v>
      </c>
      <c r="BF52" s="193"/>
      <c r="BG52" s="193"/>
      <c r="BH52" s="193"/>
      <c r="BI52" s="193"/>
    </row>
    <row r="53" spans="1:61" s="79" customFormat="1" ht="15">
      <c r="A53" s="194"/>
      <c r="B53" s="194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194"/>
      <c r="U53" s="194"/>
      <c r="V53" s="194"/>
      <c r="W53" s="194"/>
      <c r="X53" s="194"/>
      <c r="Y53" s="194"/>
      <c r="Z53" s="194"/>
      <c r="AA53" s="194"/>
      <c r="AB53" s="194"/>
      <c r="AC53" s="194"/>
      <c r="AD53" s="194"/>
      <c r="AE53" s="194"/>
      <c r="AF53" s="194"/>
      <c r="AG53" s="194"/>
      <c r="AH53" s="194"/>
      <c r="AI53" s="194"/>
      <c r="AJ53" s="194"/>
      <c r="AK53" s="194"/>
      <c r="AL53" s="194"/>
      <c r="AM53" s="194"/>
      <c r="AN53" s="194"/>
      <c r="AO53" s="194"/>
      <c r="AP53" s="194"/>
      <c r="AQ53" s="194"/>
      <c r="AR53" s="194"/>
      <c r="AS53" s="194"/>
      <c r="AT53" s="194"/>
      <c r="AU53" s="194"/>
      <c r="AV53" s="194"/>
      <c r="AW53" s="194"/>
      <c r="AX53" s="194"/>
      <c r="AY53" s="194"/>
      <c r="AZ53" s="194"/>
      <c r="BA53" s="194"/>
      <c r="BB53" s="78"/>
      <c r="BC53" s="78"/>
      <c r="BE53" s="80"/>
      <c r="BF53" s="80"/>
      <c r="BG53" s="80"/>
      <c r="BH53" s="80"/>
      <c r="BI53" s="80"/>
    </row>
    <row r="54" spans="1:61" s="79" customFormat="1" ht="15">
      <c r="A54" s="194"/>
      <c r="B54" s="194"/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  <c r="P54" s="194"/>
      <c r="Q54" s="194"/>
      <c r="R54" s="194"/>
      <c r="S54" s="194"/>
      <c r="T54" s="194"/>
      <c r="U54" s="194"/>
      <c r="V54" s="194"/>
      <c r="W54" s="194"/>
      <c r="X54" s="194"/>
      <c r="Y54" s="194"/>
      <c r="Z54" s="194"/>
      <c r="AA54" s="194"/>
      <c r="AB54" s="194"/>
      <c r="AC54" s="194"/>
      <c r="AD54" s="194"/>
      <c r="AE54" s="194"/>
      <c r="AF54" s="194"/>
      <c r="AG54" s="194"/>
      <c r="AH54" s="194"/>
      <c r="AI54" s="194"/>
      <c r="AJ54" s="194"/>
      <c r="AK54" s="194"/>
      <c r="AL54" s="194"/>
      <c r="AM54" s="194"/>
      <c r="AN54" s="194"/>
      <c r="AO54" s="194"/>
      <c r="AP54" s="194"/>
      <c r="AQ54" s="194"/>
      <c r="AR54" s="194"/>
      <c r="AS54" s="194"/>
      <c r="AT54" s="194"/>
      <c r="AU54" s="194"/>
      <c r="AV54" s="194"/>
      <c r="AW54" s="194"/>
      <c r="AX54" s="194"/>
      <c r="AY54" s="194"/>
      <c r="AZ54" s="194"/>
      <c r="BA54" s="194"/>
      <c r="BB54" s="78"/>
      <c r="BC54" s="78"/>
      <c r="BE54" s="80"/>
      <c r="BF54" s="80"/>
      <c r="BG54" s="80"/>
      <c r="BH54" s="80"/>
      <c r="BI54" s="80"/>
    </row>
    <row r="55" spans="1:61" s="79" customFormat="1" ht="15">
      <c r="A55" s="194" t="s">
        <v>150</v>
      </c>
      <c r="B55" s="194"/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4"/>
      <c r="P55" s="194"/>
      <c r="Q55" s="194"/>
      <c r="R55" s="194"/>
      <c r="S55" s="194"/>
      <c r="T55" s="194"/>
      <c r="U55" s="194"/>
      <c r="V55" s="194"/>
      <c r="W55" s="194"/>
      <c r="X55" s="194"/>
      <c r="Y55" s="194"/>
      <c r="Z55" s="194"/>
      <c r="AA55" s="194"/>
      <c r="AB55" s="194"/>
      <c r="AC55" s="194"/>
      <c r="AD55" s="194"/>
      <c r="AE55" s="194"/>
      <c r="AF55" s="194"/>
      <c r="AG55" s="194"/>
      <c r="AH55" s="194"/>
      <c r="AI55" s="194"/>
      <c r="AJ55" s="194"/>
      <c r="AK55" s="194"/>
      <c r="AL55" s="194"/>
      <c r="AM55" s="194"/>
      <c r="AN55" s="194"/>
      <c r="AO55" s="194"/>
      <c r="AP55" s="194"/>
      <c r="AQ55" s="194"/>
      <c r="AR55" s="194"/>
      <c r="AS55" s="194"/>
      <c r="AT55" s="194"/>
      <c r="AU55" s="194"/>
      <c r="AV55" s="194"/>
      <c r="AW55" s="194"/>
      <c r="AX55" s="194"/>
      <c r="AY55" s="194"/>
      <c r="AZ55" s="194"/>
      <c r="BA55" s="194"/>
      <c r="BB55" s="192" t="s">
        <v>145</v>
      </c>
      <c r="BC55" s="192"/>
      <c r="BE55" s="193" t="s">
        <v>219</v>
      </c>
      <c r="BF55" s="193"/>
      <c r="BG55" s="193"/>
      <c r="BH55" s="193"/>
      <c r="BI55" s="193"/>
    </row>
    <row r="56" spans="1:61" s="79" customFormat="1" ht="15">
      <c r="A56" s="194" t="s">
        <v>151</v>
      </c>
      <c r="B56" s="194"/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  <c r="P56" s="194"/>
      <c r="Q56" s="194"/>
      <c r="R56" s="194"/>
      <c r="S56" s="194"/>
      <c r="T56" s="194"/>
      <c r="U56" s="194"/>
      <c r="V56" s="194"/>
      <c r="W56" s="194"/>
      <c r="X56" s="194"/>
      <c r="Y56" s="194"/>
      <c r="Z56" s="194"/>
      <c r="AA56" s="194"/>
      <c r="AB56" s="194"/>
      <c r="AC56" s="194"/>
      <c r="AD56" s="194"/>
      <c r="AE56" s="194"/>
      <c r="AF56" s="194"/>
      <c r="AG56" s="194"/>
      <c r="AH56" s="194"/>
      <c r="AI56" s="194"/>
      <c r="AJ56" s="194"/>
      <c r="AK56" s="194"/>
      <c r="AL56" s="194"/>
      <c r="AM56" s="194"/>
      <c r="AN56" s="194"/>
      <c r="AO56" s="194"/>
      <c r="AP56" s="194"/>
      <c r="AQ56" s="194"/>
      <c r="AR56" s="194"/>
      <c r="AS56" s="194"/>
      <c r="AT56" s="194"/>
      <c r="AU56" s="194"/>
      <c r="AV56" s="194"/>
      <c r="AW56" s="194"/>
      <c r="AX56" s="194"/>
      <c r="AY56" s="194"/>
      <c r="AZ56" s="194"/>
      <c r="BA56" s="194"/>
      <c r="BB56" s="192" t="s">
        <v>4</v>
      </c>
      <c r="BC56" s="192"/>
      <c r="BE56" s="193" t="s">
        <v>5</v>
      </c>
      <c r="BF56" s="193"/>
      <c r="BG56" s="193"/>
      <c r="BH56" s="193"/>
      <c r="BI56" s="193"/>
    </row>
  </sheetData>
  <sheetProtection/>
  <mergeCells count="72">
    <mergeCell ref="A2:BI2"/>
    <mergeCell ref="A4:AX7"/>
    <mergeCell ref="AY4:AY7"/>
    <mergeCell ref="AZ4:AZ7"/>
    <mergeCell ref="BA4:BI4"/>
    <mergeCell ref="BA5:BC6"/>
    <mergeCell ref="BD5:BI5"/>
    <mergeCell ref="BD6:BF6"/>
    <mergeCell ref="BG6:BI6"/>
    <mergeCell ref="BA37:BC37"/>
    <mergeCell ref="A8:AX8"/>
    <mergeCell ref="A31:BC31"/>
    <mergeCell ref="A33:AY33"/>
    <mergeCell ref="BA33:BC33"/>
    <mergeCell ref="A34:AY34"/>
    <mergeCell ref="BA34:BC34"/>
    <mergeCell ref="A28:AX28"/>
    <mergeCell ref="A29:AX29"/>
    <mergeCell ref="A12:AX12"/>
    <mergeCell ref="A41:BC41"/>
    <mergeCell ref="A43:AY43"/>
    <mergeCell ref="BA43:BC43"/>
    <mergeCell ref="A44:AY44"/>
    <mergeCell ref="BA44:BC44"/>
    <mergeCell ref="A35:AY35"/>
    <mergeCell ref="BA35:BC35"/>
    <mergeCell ref="A36:AY36"/>
    <mergeCell ref="BA36:BC36"/>
    <mergeCell ref="A37:AY37"/>
    <mergeCell ref="A9:AX9"/>
    <mergeCell ref="A10:AX10"/>
    <mergeCell ref="A11:AX11"/>
    <mergeCell ref="A15:AX15"/>
    <mergeCell ref="A18:AX18"/>
    <mergeCell ref="A19:AX19"/>
    <mergeCell ref="A13:AX13"/>
    <mergeCell ref="A14:AX14"/>
    <mergeCell ref="A16:AX16"/>
    <mergeCell ref="A17:AX17"/>
    <mergeCell ref="A23:AX23"/>
    <mergeCell ref="A24:AX24"/>
    <mergeCell ref="A25:AX25"/>
    <mergeCell ref="A20:AX20"/>
    <mergeCell ref="A21:AX21"/>
    <mergeCell ref="A26:AX26"/>
    <mergeCell ref="A27:AX27"/>
    <mergeCell ref="A22:AX22"/>
    <mergeCell ref="A48:BA48"/>
    <mergeCell ref="A49:BA49"/>
    <mergeCell ref="A55:BA55"/>
    <mergeCell ref="A45:AY45"/>
    <mergeCell ref="BA45:BC45"/>
    <mergeCell ref="A38:AY38"/>
    <mergeCell ref="BA38:BC38"/>
    <mergeCell ref="BB52:BC52"/>
    <mergeCell ref="A56:BA56"/>
    <mergeCell ref="BB48:BC48"/>
    <mergeCell ref="BE48:BI48"/>
    <mergeCell ref="BE49:BI49"/>
    <mergeCell ref="A50:BA50"/>
    <mergeCell ref="A51:BA51"/>
    <mergeCell ref="A52:BA52"/>
    <mergeCell ref="A53:BA53"/>
    <mergeCell ref="A54:BA54"/>
    <mergeCell ref="BB51:BC51"/>
    <mergeCell ref="BB49:BC49"/>
    <mergeCell ref="BE51:BI51"/>
    <mergeCell ref="BE52:BI52"/>
    <mergeCell ref="BB55:BC55"/>
    <mergeCell ref="BB56:BC56"/>
    <mergeCell ref="BE55:BI55"/>
    <mergeCell ref="BE56:BI56"/>
  </mergeCells>
  <printOptions/>
  <pageMargins left="0.7" right="0.7" top="0.75" bottom="0.75" header="0.3" footer="0.3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9"/>
  <sheetViews>
    <sheetView zoomScalePageLayoutView="0" workbookViewId="0" topLeftCell="A1">
      <selection activeCell="O50" sqref="O50"/>
    </sheetView>
  </sheetViews>
  <sheetFormatPr defaultColWidth="9.00390625" defaultRowHeight="12.75"/>
  <cols>
    <col min="1" max="1" width="6.00390625" style="32" customWidth="1"/>
    <col min="2" max="2" width="7.75390625" style="32" customWidth="1"/>
    <col min="3" max="3" width="8.125" style="32" customWidth="1"/>
    <col min="4" max="4" width="8.375" style="32" customWidth="1"/>
    <col min="5" max="5" width="8.00390625" style="32" customWidth="1"/>
    <col min="6" max="6" width="8.375" style="32" customWidth="1"/>
    <col min="7" max="7" width="8.125" style="32" customWidth="1"/>
    <col min="8" max="8" width="8.00390625" style="32" customWidth="1"/>
    <col min="9" max="9" width="8.125" style="32" customWidth="1"/>
    <col min="10" max="16384" width="9.125" style="32" customWidth="1"/>
  </cols>
  <sheetData>
    <row r="1" spans="1:10" ht="12.75">
      <c r="A1" s="241" t="s">
        <v>152</v>
      </c>
      <c r="B1" s="241"/>
      <c r="C1" s="241"/>
      <c r="D1" s="241"/>
      <c r="E1" s="241"/>
      <c r="F1" s="241"/>
      <c r="G1" s="241"/>
      <c r="H1" s="241"/>
      <c r="I1" s="241"/>
      <c r="J1" s="241"/>
    </row>
    <row r="2" spans="1:10" ht="12.75">
      <c r="A2" s="241" t="s">
        <v>153</v>
      </c>
      <c r="B2" s="241"/>
      <c r="C2" s="241"/>
      <c r="D2" s="241"/>
      <c r="E2" s="241"/>
      <c r="F2" s="241"/>
      <c r="G2" s="241"/>
      <c r="H2" s="241"/>
      <c r="I2" s="241"/>
      <c r="J2" s="241"/>
    </row>
    <row r="3" spans="1:10" ht="12.75">
      <c r="A3" s="241" t="s">
        <v>154</v>
      </c>
      <c r="B3" s="241"/>
      <c r="C3" s="241"/>
      <c r="D3" s="241"/>
      <c r="E3" s="241"/>
      <c r="F3" s="241"/>
      <c r="G3" s="241"/>
      <c r="H3" s="241"/>
      <c r="I3" s="241"/>
      <c r="J3" s="241"/>
    </row>
    <row r="5" spans="1:10" ht="12.75">
      <c r="A5" s="229" t="s">
        <v>158</v>
      </c>
      <c r="B5" s="229"/>
      <c r="C5" s="229"/>
      <c r="D5" s="229"/>
      <c r="E5" s="229"/>
      <c r="F5" s="229"/>
      <c r="G5" s="229"/>
      <c r="H5" s="229"/>
      <c r="I5" s="229"/>
      <c r="J5" s="229"/>
    </row>
    <row r="7" spans="1:10" ht="12.75">
      <c r="A7" s="229" t="s">
        <v>155</v>
      </c>
      <c r="B7" s="229"/>
      <c r="C7" s="229"/>
      <c r="D7" s="229"/>
      <c r="E7" s="229"/>
      <c r="F7" s="229">
        <v>111</v>
      </c>
      <c r="G7" s="229"/>
      <c r="H7" s="229"/>
      <c r="I7" s="229"/>
      <c r="J7" s="229"/>
    </row>
    <row r="8" spans="1:10" ht="26.25" customHeight="1">
      <c r="A8" s="229" t="s">
        <v>156</v>
      </c>
      <c r="B8" s="229"/>
      <c r="C8" s="229"/>
      <c r="D8" s="229"/>
      <c r="E8" s="229"/>
      <c r="F8" s="229" t="s">
        <v>157</v>
      </c>
      <c r="G8" s="229"/>
      <c r="H8" s="229"/>
      <c r="I8" s="229"/>
      <c r="J8" s="229"/>
    </row>
    <row r="10" spans="1:10" ht="12.75">
      <c r="A10" s="229" t="s">
        <v>159</v>
      </c>
      <c r="B10" s="229"/>
      <c r="C10" s="229"/>
      <c r="D10" s="229"/>
      <c r="E10" s="229"/>
      <c r="F10" s="229"/>
      <c r="G10" s="229"/>
      <c r="H10" s="229"/>
      <c r="I10" s="229"/>
      <c r="J10" s="229"/>
    </row>
    <row r="12" spans="1:11" ht="25.5" customHeight="1">
      <c r="A12" s="240" t="s">
        <v>160</v>
      </c>
      <c r="B12" s="240" t="s">
        <v>164</v>
      </c>
      <c r="C12" s="240"/>
      <c r="D12" s="240"/>
      <c r="E12" s="240"/>
      <c r="F12" s="240"/>
      <c r="G12" s="240"/>
      <c r="H12" s="240"/>
      <c r="I12" s="240"/>
      <c r="J12" s="240" t="s">
        <v>163</v>
      </c>
      <c r="K12" s="240"/>
    </row>
    <row r="13" spans="1:11" ht="12.75">
      <c r="A13" s="240"/>
      <c r="B13" s="240" t="s">
        <v>47</v>
      </c>
      <c r="C13" s="240"/>
      <c r="D13" s="240" t="s">
        <v>17</v>
      </c>
      <c r="E13" s="240"/>
      <c r="F13" s="240"/>
      <c r="G13" s="240"/>
      <c r="H13" s="240"/>
      <c r="I13" s="240"/>
      <c r="J13" s="240"/>
      <c r="K13" s="240"/>
    </row>
    <row r="14" spans="1:11" ht="61.5" customHeight="1">
      <c r="A14" s="240"/>
      <c r="B14" s="240"/>
      <c r="C14" s="240"/>
      <c r="D14" s="240" t="s">
        <v>165</v>
      </c>
      <c r="E14" s="240"/>
      <c r="F14" s="240" t="s">
        <v>161</v>
      </c>
      <c r="G14" s="240"/>
      <c r="H14" s="240" t="s">
        <v>162</v>
      </c>
      <c r="I14" s="240"/>
      <c r="J14" s="240"/>
      <c r="K14" s="240"/>
    </row>
    <row r="15" spans="1:11" ht="12.75">
      <c r="A15" s="81">
        <v>1</v>
      </c>
      <c r="B15" s="228">
        <v>2</v>
      </c>
      <c r="C15" s="228"/>
      <c r="D15" s="228">
        <v>3</v>
      </c>
      <c r="E15" s="228"/>
      <c r="F15" s="228">
        <v>4</v>
      </c>
      <c r="G15" s="228"/>
      <c r="H15" s="228">
        <v>5</v>
      </c>
      <c r="I15" s="228"/>
      <c r="J15" s="228">
        <v>6</v>
      </c>
      <c r="K15" s="228"/>
    </row>
    <row r="16" spans="1:11" ht="12.75">
      <c r="A16" s="81">
        <v>1</v>
      </c>
      <c r="B16" s="230">
        <f>D16+F16+H16</f>
        <v>112090</v>
      </c>
      <c r="C16" s="230"/>
      <c r="D16" s="230">
        <v>52914</v>
      </c>
      <c r="E16" s="230"/>
      <c r="F16" s="230"/>
      <c r="G16" s="230"/>
      <c r="H16" s="230">
        <v>59176</v>
      </c>
      <c r="I16" s="230"/>
      <c r="J16" s="230">
        <f>B16*12</f>
        <v>1345080</v>
      </c>
      <c r="K16" s="230"/>
    </row>
    <row r="18" spans="1:11" ht="56.25" customHeight="1">
      <c r="A18" s="229" t="s">
        <v>166</v>
      </c>
      <c r="B18" s="229"/>
      <c r="C18" s="229"/>
      <c r="D18" s="229"/>
      <c r="E18" s="229"/>
      <c r="F18" s="229"/>
      <c r="G18" s="229"/>
      <c r="H18" s="229"/>
      <c r="I18" s="229"/>
      <c r="J18" s="229"/>
      <c r="K18" s="229"/>
    </row>
    <row r="20" spans="1:11" ht="54.75" customHeight="1">
      <c r="A20" s="81" t="s">
        <v>160</v>
      </c>
      <c r="B20" s="225" t="s">
        <v>167</v>
      </c>
      <c r="C20" s="226"/>
      <c r="D20" s="226"/>
      <c r="E20" s="226"/>
      <c r="F20" s="226"/>
      <c r="G20" s="227"/>
      <c r="H20" s="223" t="s">
        <v>168</v>
      </c>
      <c r="I20" s="224"/>
      <c r="J20" s="228" t="s">
        <v>169</v>
      </c>
      <c r="K20" s="228"/>
    </row>
    <row r="21" spans="1:11" ht="12.75">
      <c r="A21" s="81">
        <v>1</v>
      </c>
      <c r="B21" s="223">
        <v>2</v>
      </c>
      <c r="C21" s="239"/>
      <c r="D21" s="239"/>
      <c r="E21" s="239"/>
      <c r="F21" s="239"/>
      <c r="G21" s="224"/>
      <c r="H21" s="223">
        <v>3</v>
      </c>
      <c r="I21" s="224"/>
      <c r="J21" s="223">
        <v>4</v>
      </c>
      <c r="K21" s="224"/>
    </row>
    <row r="22" spans="1:11" ht="25.5" customHeight="1">
      <c r="A22" s="82">
        <v>1</v>
      </c>
      <c r="B22" s="225" t="s">
        <v>173</v>
      </c>
      <c r="C22" s="226"/>
      <c r="D22" s="226"/>
      <c r="E22" s="226"/>
      <c r="F22" s="226"/>
      <c r="G22" s="227"/>
      <c r="H22" s="221">
        <v>1345100</v>
      </c>
      <c r="I22" s="222"/>
      <c r="J22" s="230">
        <f>H22*22/100</f>
        <v>295922</v>
      </c>
      <c r="K22" s="230"/>
    </row>
    <row r="23" spans="1:11" ht="26.25" customHeight="1">
      <c r="A23" s="82">
        <v>2</v>
      </c>
      <c r="B23" s="225" t="s">
        <v>170</v>
      </c>
      <c r="C23" s="226"/>
      <c r="D23" s="226"/>
      <c r="E23" s="226"/>
      <c r="F23" s="226"/>
      <c r="G23" s="227"/>
      <c r="H23" s="221"/>
      <c r="I23" s="222"/>
      <c r="J23" s="230">
        <f>SUM(J24:K25)</f>
        <v>41698.1</v>
      </c>
      <c r="K23" s="230"/>
    </row>
    <row r="24" spans="1:11" ht="52.5" customHeight="1">
      <c r="A24" s="82" t="s">
        <v>175</v>
      </c>
      <c r="B24" s="225" t="s">
        <v>171</v>
      </c>
      <c r="C24" s="226"/>
      <c r="D24" s="226"/>
      <c r="E24" s="226"/>
      <c r="F24" s="226"/>
      <c r="G24" s="227"/>
      <c r="H24" s="221">
        <v>1345100</v>
      </c>
      <c r="I24" s="222"/>
      <c r="J24" s="230">
        <f>H24*2.9/100</f>
        <v>39007.9</v>
      </c>
      <c r="K24" s="230"/>
    </row>
    <row r="25" spans="1:11" ht="40.5" customHeight="1">
      <c r="A25" s="82" t="s">
        <v>176</v>
      </c>
      <c r="B25" s="225" t="s">
        <v>172</v>
      </c>
      <c r="C25" s="226"/>
      <c r="D25" s="226"/>
      <c r="E25" s="226"/>
      <c r="F25" s="226"/>
      <c r="G25" s="227"/>
      <c r="H25" s="221">
        <v>1345100</v>
      </c>
      <c r="I25" s="222"/>
      <c r="J25" s="230">
        <f>H25*0.2/100</f>
        <v>2690.2</v>
      </c>
      <c r="K25" s="230"/>
    </row>
    <row r="26" spans="1:11" ht="27.75" customHeight="1">
      <c r="A26" s="82">
        <v>3</v>
      </c>
      <c r="B26" s="225" t="s">
        <v>174</v>
      </c>
      <c r="C26" s="226"/>
      <c r="D26" s="226"/>
      <c r="E26" s="226"/>
      <c r="F26" s="226"/>
      <c r="G26" s="227"/>
      <c r="H26" s="221">
        <v>1345100</v>
      </c>
      <c r="I26" s="222"/>
      <c r="J26" s="230">
        <f>H26*5.1/100</f>
        <v>68600.09999999999</v>
      </c>
      <c r="K26" s="230"/>
    </row>
    <row r="27" spans="1:11" ht="12.75">
      <c r="A27" s="82"/>
      <c r="B27" s="225" t="s">
        <v>177</v>
      </c>
      <c r="C27" s="226"/>
      <c r="D27" s="226"/>
      <c r="E27" s="226"/>
      <c r="F27" s="226"/>
      <c r="G27" s="227"/>
      <c r="H27" s="221" t="s">
        <v>103</v>
      </c>
      <c r="I27" s="222"/>
      <c r="J27" s="230">
        <f>J22+J23+J26</f>
        <v>406220.19999999995</v>
      </c>
      <c r="K27" s="230"/>
    </row>
    <row r="29" spans="1:11" ht="12.75">
      <c r="A29" s="229" t="s">
        <v>232</v>
      </c>
      <c r="B29" s="229"/>
      <c r="C29" s="229"/>
      <c r="D29" s="229"/>
      <c r="E29" s="229"/>
      <c r="F29" s="229"/>
      <c r="G29" s="229"/>
      <c r="H29" s="229"/>
      <c r="I29" s="229"/>
      <c r="J29" s="229"/>
      <c r="K29" s="229"/>
    </row>
    <row r="34" ht="12.75" customHeight="1"/>
    <row r="36" ht="12.75" customHeight="1"/>
    <row r="37" ht="25.5" customHeight="1"/>
    <row r="39" ht="25.5" customHeight="1"/>
    <row r="41" ht="12.75" customHeight="1"/>
    <row r="42" ht="12.75" customHeight="1"/>
    <row r="43" ht="25.5" customHeight="1"/>
    <row r="45" ht="12.75" customHeight="1"/>
    <row r="46" ht="12.75" customHeight="1"/>
    <row r="47" ht="12.75" customHeight="1"/>
    <row r="48" ht="12.75" customHeight="1"/>
    <row r="49" ht="12.75" customHeight="1"/>
    <row r="51" ht="12.75" customHeight="1"/>
    <row r="52" ht="27" customHeight="1"/>
    <row r="53" ht="12.75" customHeight="1"/>
    <row r="54" ht="12.75" customHeight="1"/>
    <row r="55" ht="12.75" customHeight="1"/>
    <row r="56" ht="25.5" customHeight="1"/>
    <row r="57" ht="12.75" customHeight="1"/>
    <row r="58" ht="25.5" customHeight="1"/>
    <row r="59" ht="78" customHeight="1"/>
    <row r="60" ht="39.75" customHeight="1"/>
    <row r="79" ht="63.75" customHeight="1"/>
    <row r="80" ht="87" customHeight="1"/>
    <row r="81" ht="14.25" customHeight="1"/>
    <row r="85" ht="38.25" customHeight="1"/>
    <row r="88" ht="24.75" customHeight="1"/>
    <row r="97" spans="1:11" s="87" customFormat="1" ht="26.25" customHeight="1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</row>
    <row r="99" spans="1:11" s="87" customFormat="1" ht="64.5" customHeight="1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</row>
    <row r="100" ht="24.75" customHeight="1"/>
    <row r="124" ht="24.75" customHeight="1"/>
  </sheetData>
  <sheetProtection/>
  <mergeCells count="53">
    <mergeCell ref="A1:J1"/>
    <mergeCell ref="A2:J2"/>
    <mergeCell ref="A3:J3"/>
    <mergeCell ref="A5:J5"/>
    <mergeCell ref="A7:E7"/>
    <mergeCell ref="A12:A14"/>
    <mergeCell ref="A8:E8"/>
    <mergeCell ref="H14:I14"/>
    <mergeCell ref="D13:I13"/>
    <mergeCell ref="B12:I12"/>
    <mergeCell ref="F7:J7"/>
    <mergeCell ref="F8:J8"/>
    <mergeCell ref="A10:J10"/>
    <mergeCell ref="D14:E14"/>
    <mergeCell ref="F14:G14"/>
    <mergeCell ref="B13:C14"/>
    <mergeCell ref="J12:K14"/>
    <mergeCell ref="B15:C15"/>
    <mergeCell ref="D15:E15"/>
    <mergeCell ref="F15:G15"/>
    <mergeCell ref="H15:I15"/>
    <mergeCell ref="J15:K15"/>
    <mergeCell ref="B16:C16"/>
    <mergeCell ref="D16:E16"/>
    <mergeCell ref="F16:G16"/>
    <mergeCell ref="H16:I16"/>
    <mergeCell ref="J16:K16"/>
    <mergeCell ref="A18:K18"/>
    <mergeCell ref="H26:I26"/>
    <mergeCell ref="J20:K20"/>
    <mergeCell ref="J22:K22"/>
    <mergeCell ref="J23:K23"/>
    <mergeCell ref="J24:K24"/>
    <mergeCell ref="J25:K25"/>
    <mergeCell ref="J21:K21"/>
    <mergeCell ref="A29:K29"/>
    <mergeCell ref="B23:G23"/>
    <mergeCell ref="B24:G24"/>
    <mergeCell ref="B25:G25"/>
    <mergeCell ref="B20:G20"/>
    <mergeCell ref="H20:I20"/>
    <mergeCell ref="B22:G22"/>
    <mergeCell ref="J26:K26"/>
    <mergeCell ref="J27:K27"/>
    <mergeCell ref="B21:G21"/>
    <mergeCell ref="H21:I21"/>
    <mergeCell ref="B27:G27"/>
    <mergeCell ref="H22:I22"/>
    <mergeCell ref="H23:I23"/>
    <mergeCell ref="H24:I24"/>
    <mergeCell ref="H25:I25"/>
    <mergeCell ref="H27:I27"/>
    <mergeCell ref="B26:G26"/>
  </mergeCells>
  <printOptions/>
  <pageMargins left="0.7" right="0.7" top="0.75" bottom="0.75" header="0.3" footer="0.3"/>
  <pageSetup horizontalDpi="600" verticalDpi="600" orientation="portrait" paperSize="9" r:id="rId1"/>
  <rowBreaks count="2" manualBreakCount="2">
    <brk id="74" max="255" man="1"/>
    <brk id="10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108"/>
  <sheetViews>
    <sheetView tabSelected="1" zoomScalePageLayoutView="0" workbookViewId="0" topLeftCell="A88">
      <selection activeCell="O101" sqref="O101"/>
    </sheetView>
  </sheetViews>
  <sheetFormatPr defaultColWidth="9.00390625" defaultRowHeight="12.75"/>
  <cols>
    <col min="1" max="1" width="6.00390625" style="32" customWidth="1"/>
    <col min="2" max="2" width="7.75390625" style="32" customWidth="1"/>
    <col min="3" max="3" width="8.125" style="32" customWidth="1"/>
    <col min="4" max="4" width="8.375" style="32" customWidth="1"/>
    <col min="5" max="5" width="8.00390625" style="32" customWidth="1"/>
    <col min="6" max="6" width="8.375" style="32" customWidth="1"/>
    <col min="7" max="7" width="8.125" style="32" customWidth="1"/>
    <col min="8" max="8" width="8.00390625" style="32" customWidth="1"/>
    <col min="9" max="9" width="8.125" style="32" customWidth="1"/>
    <col min="10" max="16384" width="9.125" style="32" customWidth="1"/>
  </cols>
  <sheetData>
    <row r="1" spans="1:10" ht="12.75">
      <c r="A1" s="241" t="s">
        <v>152</v>
      </c>
      <c r="B1" s="241"/>
      <c r="C1" s="241"/>
      <c r="D1" s="241"/>
      <c r="E1" s="241"/>
      <c r="F1" s="241"/>
      <c r="G1" s="241"/>
      <c r="H1" s="241"/>
      <c r="I1" s="241"/>
      <c r="J1" s="241"/>
    </row>
    <row r="2" spans="1:10" ht="12.75">
      <c r="A2" s="241" t="s">
        <v>153</v>
      </c>
      <c r="B2" s="241"/>
      <c r="C2" s="241"/>
      <c r="D2" s="241"/>
      <c r="E2" s="241"/>
      <c r="F2" s="241"/>
      <c r="G2" s="241"/>
      <c r="H2" s="241"/>
      <c r="I2" s="241"/>
      <c r="J2" s="241"/>
    </row>
    <row r="3" spans="1:10" ht="12.75">
      <c r="A3" s="241" t="s">
        <v>154</v>
      </c>
      <c r="B3" s="241"/>
      <c r="C3" s="241"/>
      <c r="D3" s="241"/>
      <c r="E3" s="241"/>
      <c r="F3" s="241"/>
      <c r="G3" s="241"/>
      <c r="H3" s="241"/>
      <c r="I3" s="241"/>
      <c r="J3" s="241"/>
    </row>
    <row r="5" spans="1:10" ht="12.75">
      <c r="A5" s="229" t="s">
        <v>158</v>
      </c>
      <c r="B5" s="229"/>
      <c r="C5" s="229"/>
      <c r="D5" s="229"/>
      <c r="E5" s="229"/>
      <c r="F5" s="229"/>
      <c r="G5" s="229"/>
      <c r="H5" s="229"/>
      <c r="I5" s="229"/>
      <c r="J5" s="229"/>
    </row>
    <row r="7" spans="1:10" ht="12.75">
      <c r="A7" s="229" t="s">
        <v>155</v>
      </c>
      <c r="B7" s="229"/>
      <c r="C7" s="229"/>
      <c r="D7" s="229"/>
      <c r="E7" s="229"/>
      <c r="F7" s="229">
        <v>111</v>
      </c>
      <c r="G7" s="229"/>
      <c r="H7" s="229"/>
      <c r="I7" s="229"/>
      <c r="J7" s="229"/>
    </row>
    <row r="8" spans="1:10" ht="15.75" customHeight="1">
      <c r="A8" s="229" t="s">
        <v>156</v>
      </c>
      <c r="B8" s="229"/>
      <c r="C8" s="229"/>
      <c r="D8" s="229"/>
      <c r="E8" s="229"/>
      <c r="F8" s="229" t="s">
        <v>201</v>
      </c>
      <c r="G8" s="229"/>
      <c r="H8" s="229"/>
      <c r="I8" s="229"/>
      <c r="J8" s="229"/>
    </row>
    <row r="10" spans="1:10" ht="12.75">
      <c r="A10" s="229" t="s">
        <v>159</v>
      </c>
      <c r="B10" s="229"/>
      <c r="C10" s="229"/>
      <c r="D10" s="229"/>
      <c r="E10" s="229"/>
      <c r="F10" s="229"/>
      <c r="G10" s="229"/>
      <c r="H10" s="229"/>
      <c r="I10" s="229"/>
      <c r="J10" s="229"/>
    </row>
    <row r="12" spans="1:11" ht="25.5" customHeight="1">
      <c r="A12" s="240" t="s">
        <v>160</v>
      </c>
      <c r="B12" s="240" t="s">
        <v>164</v>
      </c>
      <c r="C12" s="240"/>
      <c r="D12" s="240"/>
      <c r="E12" s="240"/>
      <c r="F12" s="240"/>
      <c r="G12" s="240"/>
      <c r="H12" s="240"/>
      <c r="I12" s="240"/>
      <c r="J12" s="240" t="s">
        <v>163</v>
      </c>
      <c r="K12" s="240"/>
    </row>
    <row r="13" spans="1:11" ht="12.75">
      <c r="A13" s="240"/>
      <c r="B13" s="240" t="s">
        <v>47</v>
      </c>
      <c r="C13" s="240"/>
      <c r="D13" s="240" t="s">
        <v>17</v>
      </c>
      <c r="E13" s="240"/>
      <c r="F13" s="240"/>
      <c r="G13" s="240"/>
      <c r="H13" s="240"/>
      <c r="I13" s="240"/>
      <c r="J13" s="240"/>
      <c r="K13" s="240"/>
    </row>
    <row r="14" spans="1:11" ht="61.5" customHeight="1">
      <c r="A14" s="240"/>
      <c r="B14" s="240"/>
      <c r="C14" s="240"/>
      <c r="D14" s="240" t="s">
        <v>165</v>
      </c>
      <c r="E14" s="240"/>
      <c r="F14" s="240" t="s">
        <v>161</v>
      </c>
      <c r="G14" s="240"/>
      <c r="H14" s="240" t="s">
        <v>162</v>
      </c>
      <c r="I14" s="240"/>
      <c r="J14" s="240"/>
      <c r="K14" s="240"/>
    </row>
    <row r="15" spans="1:11" ht="12.75">
      <c r="A15" s="81">
        <v>1</v>
      </c>
      <c r="B15" s="228">
        <v>2</v>
      </c>
      <c r="C15" s="228"/>
      <c r="D15" s="228">
        <v>3</v>
      </c>
      <c r="E15" s="228"/>
      <c r="F15" s="228">
        <v>4</v>
      </c>
      <c r="G15" s="228"/>
      <c r="H15" s="228">
        <v>5</v>
      </c>
      <c r="I15" s="228"/>
      <c r="J15" s="228">
        <v>6</v>
      </c>
      <c r="K15" s="228"/>
    </row>
    <row r="16" spans="1:11" ht="12.75">
      <c r="A16" s="81">
        <v>1</v>
      </c>
      <c r="B16" s="230">
        <f>D16+F16+H16</f>
        <v>73159.59</v>
      </c>
      <c r="C16" s="230"/>
      <c r="D16" s="230"/>
      <c r="E16" s="230"/>
      <c r="F16" s="230"/>
      <c r="G16" s="230"/>
      <c r="H16" s="230">
        <v>73159.59</v>
      </c>
      <c r="I16" s="230"/>
      <c r="J16" s="230">
        <f>B16*12</f>
        <v>877915.08</v>
      </c>
      <c r="K16" s="230"/>
    </row>
    <row r="18" spans="1:11" ht="56.25" customHeight="1">
      <c r="A18" s="229" t="s">
        <v>166</v>
      </c>
      <c r="B18" s="229"/>
      <c r="C18" s="229"/>
      <c r="D18" s="229"/>
      <c r="E18" s="229"/>
      <c r="F18" s="229"/>
      <c r="G18" s="229"/>
      <c r="H18" s="229"/>
      <c r="I18" s="229"/>
      <c r="J18" s="229"/>
      <c r="K18" s="229"/>
    </row>
    <row r="20" spans="1:11" ht="54.75" customHeight="1">
      <c r="A20" s="81" t="s">
        <v>160</v>
      </c>
      <c r="B20" s="225" t="s">
        <v>167</v>
      </c>
      <c r="C20" s="226"/>
      <c r="D20" s="226"/>
      <c r="E20" s="226"/>
      <c r="F20" s="226"/>
      <c r="G20" s="227"/>
      <c r="H20" s="223" t="s">
        <v>168</v>
      </c>
      <c r="I20" s="224"/>
      <c r="J20" s="228" t="s">
        <v>169</v>
      </c>
      <c r="K20" s="228"/>
    </row>
    <row r="21" spans="1:11" ht="12.75">
      <c r="A21" s="81">
        <v>1</v>
      </c>
      <c r="B21" s="223">
        <v>2</v>
      </c>
      <c r="C21" s="239"/>
      <c r="D21" s="239"/>
      <c r="E21" s="239"/>
      <c r="F21" s="239"/>
      <c r="G21" s="224"/>
      <c r="H21" s="223">
        <v>3</v>
      </c>
      <c r="I21" s="224"/>
      <c r="J21" s="223">
        <v>4</v>
      </c>
      <c r="K21" s="224"/>
    </row>
    <row r="22" spans="1:11" ht="25.5" customHeight="1">
      <c r="A22" s="82">
        <v>1</v>
      </c>
      <c r="B22" s="225" t="s">
        <v>173</v>
      </c>
      <c r="C22" s="226"/>
      <c r="D22" s="226"/>
      <c r="E22" s="226"/>
      <c r="F22" s="226"/>
      <c r="G22" s="227"/>
      <c r="H22" s="221">
        <v>877915.08</v>
      </c>
      <c r="I22" s="222"/>
      <c r="J22" s="230">
        <f>H22*22/100</f>
        <v>193141.31759999998</v>
      </c>
      <c r="K22" s="230"/>
    </row>
    <row r="23" spans="1:11" ht="26.25" customHeight="1">
      <c r="A23" s="82">
        <v>2</v>
      </c>
      <c r="B23" s="225" t="s">
        <v>170</v>
      </c>
      <c r="C23" s="226"/>
      <c r="D23" s="226"/>
      <c r="E23" s="226"/>
      <c r="F23" s="226"/>
      <c r="G23" s="227"/>
      <c r="H23" s="221"/>
      <c r="I23" s="222"/>
      <c r="J23" s="230">
        <f>SUM(J24:K25)</f>
        <v>27215.36748</v>
      </c>
      <c r="K23" s="230"/>
    </row>
    <row r="24" spans="1:11" ht="52.5" customHeight="1">
      <c r="A24" s="82" t="s">
        <v>175</v>
      </c>
      <c r="B24" s="225" t="s">
        <v>171</v>
      </c>
      <c r="C24" s="226"/>
      <c r="D24" s="226"/>
      <c r="E24" s="226"/>
      <c r="F24" s="226"/>
      <c r="G24" s="227"/>
      <c r="H24" s="221">
        <v>877915.08</v>
      </c>
      <c r="I24" s="222"/>
      <c r="J24" s="230">
        <f>H24*2.9/100</f>
        <v>25459.53732</v>
      </c>
      <c r="K24" s="230"/>
    </row>
    <row r="25" spans="1:11" ht="40.5" customHeight="1">
      <c r="A25" s="82" t="s">
        <v>176</v>
      </c>
      <c r="B25" s="225" t="s">
        <v>172</v>
      </c>
      <c r="C25" s="226"/>
      <c r="D25" s="226"/>
      <c r="E25" s="226"/>
      <c r="F25" s="226"/>
      <c r="G25" s="227"/>
      <c r="H25" s="221">
        <v>877915.08</v>
      </c>
      <c r="I25" s="222"/>
      <c r="J25" s="230">
        <f>H25*0.2/100</f>
        <v>1755.83016</v>
      </c>
      <c r="K25" s="230"/>
    </row>
    <row r="26" spans="1:11" ht="27.75" customHeight="1">
      <c r="A26" s="82">
        <v>3</v>
      </c>
      <c r="B26" s="225" t="s">
        <v>174</v>
      </c>
      <c r="C26" s="226"/>
      <c r="D26" s="226"/>
      <c r="E26" s="226"/>
      <c r="F26" s="226"/>
      <c r="G26" s="227"/>
      <c r="H26" s="221">
        <v>877915.08</v>
      </c>
      <c r="I26" s="222"/>
      <c r="J26" s="230">
        <f>H26*5.1/100</f>
        <v>44773.66908</v>
      </c>
      <c r="K26" s="230"/>
    </row>
    <row r="27" spans="1:11" ht="12.75">
      <c r="A27" s="82"/>
      <c r="B27" s="225" t="s">
        <v>177</v>
      </c>
      <c r="C27" s="226"/>
      <c r="D27" s="226"/>
      <c r="E27" s="226"/>
      <c r="F27" s="226"/>
      <c r="G27" s="227"/>
      <c r="H27" s="221" t="s">
        <v>103</v>
      </c>
      <c r="I27" s="222"/>
      <c r="J27" s="230">
        <f>J22+J23+J26</f>
        <v>265130.35416</v>
      </c>
      <c r="K27" s="230"/>
    </row>
    <row r="32" spans="1:11" ht="12.75" customHeight="1">
      <c r="A32" s="83"/>
      <c r="B32" s="84"/>
      <c r="C32" s="84"/>
      <c r="D32" s="84"/>
      <c r="E32" s="85"/>
      <c r="F32" s="85"/>
      <c r="G32" s="84"/>
      <c r="H32" s="84"/>
      <c r="I32" s="84"/>
      <c r="J32" s="84"/>
      <c r="K32" s="84"/>
    </row>
    <row r="33" spans="1:11" ht="12.75">
      <c r="A33" s="83"/>
      <c r="B33" s="84"/>
      <c r="C33" s="84"/>
      <c r="D33" s="84"/>
      <c r="E33" s="85"/>
      <c r="F33" s="85"/>
      <c r="G33" s="84"/>
      <c r="H33" s="84"/>
      <c r="I33" s="84"/>
      <c r="J33" s="84"/>
      <c r="K33" s="84"/>
    </row>
    <row r="34" spans="1:11" ht="12.75" customHeight="1">
      <c r="A34" s="83"/>
      <c r="B34" s="84"/>
      <c r="C34" s="84"/>
      <c r="D34" s="84"/>
      <c r="E34" s="85"/>
      <c r="F34" s="85"/>
      <c r="G34" s="84"/>
      <c r="H34" s="84"/>
      <c r="I34" s="84"/>
      <c r="J34" s="84"/>
      <c r="K34" s="84"/>
    </row>
    <row r="35" spans="1:11" ht="12.75" customHeight="1">
      <c r="A35" s="83"/>
      <c r="B35" s="84"/>
      <c r="C35" s="84"/>
      <c r="D35" s="84"/>
      <c r="E35" s="85"/>
      <c r="F35" s="85"/>
      <c r="G35" s="84"/>
      <c r="H35" s="84"/>
      <c r="I35" s="84"/>
      <c r="J35" s="84"/>
      <c r="K35" s="84"/>
    </row>
    <row r="37" spans="1:11" ht="25.5" customHeight="1">
      <c r="A37" s="229" t="s">
        <v>179</v>
      </c>
      <c r="B37" s="229"/>
      <c r="C37" s="229"/>
      <c r="D37" s="229"/>
      <c r="E37" s="229"/>
      <c r="F37" s="229"/>
      <c r="G37" s="229"/>
      <c r="H37" s="229"/>
      <c r="I37" s="229"/>
      <c r="J37" s="229"/>
      <c r="K37" s="229"/>
    </row>
    <row r="39" spans="1:10" ht="18" customHeight="1">
      <c r="A39" s="229" t="s">
        <v>155</v>
      </c>
      <c r="B39" s="229"/>
      <c r="C39" s="229"/>
      <c r="D39" s="229"/>
      <c r="E39" s="229"/>
      <c r="F39" s="229">
        <v>244</v>
      </c>
      <c r="G39" s="229"/>
      <c r="H39" s="229"/>
      <c r="I39" s="229"/>
      <c r="J39" s="229"/>
    </row>
    <row r="40" spans="1:10" ht="12.75">
      <c r="A40" s="229" t="s">
        <v>156</v>
      </c>
      <c r="B40" s="229"/>
      <c r="C40" s="229"/>
      <c r="D40" s="229"/>
      <c r="E40" s="229"/>
      <c r="F40" s="229" t="s">
        <v>201</v>
      </c>
      <c r="G40" s="229"/>
      <c r="H40" s="229"/>
      <c r="I40" s="229"/>
      <c r="J40" s="229"/>
    </row>
    <row r="42" spans="1:11" ht="12.75">
      <c r="A42" s="229" t="s">
        <v>180</v>
      </c>
      <c r="B42" s="229"/>
      <c r="C42" s="229"/>
      <c r="D42" s="229"/>
      <c r="E42" s="229"/>
      <c r="F42" s="229"/>
      <c r="G42" s="229"/>
      <c r="H42" s="229"/>
      <c r="I42" s="229"/>
      <c r="J42" s="229"/>
      <c r="K42" s="229"/>
    </row>
    <row r="44" spans="1:11" ht="25.5">
      <c r="A44" s="81" t="s">
        <v>160</v>
      </c>
      <c r="B44" s="228" t="s">
        <v>178</v>
      </c>
      <c r="C44" s="228"/>
      <c r="D44" s="228" t="s">
        <v>181</v>
      </c>
      <c r="E44" s="228"/>
      <c r="F44" s="228" t="s">
        <v>182</v>
      </c>
      <c r="G44" s="228"/>
      <c r="H44" s="228" t="s">
        <v>183</v>
      </c>
      <c r="I44" s="228"/>
      <c r="J44" s="228" t="s">
        <v>184</v>
      </c>
      <c r="K44" s="228"/>
    </row>
    <row r="45" spans="1:11" ht="12.75">
      <c r="A45" s="81">
        <v>1</v>
      </c>
      <c r="B45" s="223">
        <v>2</v>
      </c>
      <c r="C45" s="224"/>
      <c r="D45" s="223">
        <v>3</v>
      </c>
      <c r="E45" s="224"/>
      <c r="F45" s="223">
        <v>4</v>
      </c>
      <c r="G45" s="224"/>
      <c r="H45" s="223">
        <v>5</v>
      </c>
      <c r="I45" s="224"/>
      <c r="J45" s="223">
        <v>6</v>
      </c>
      <c r="K45" s="224"/>
    </row>
    <row r="46" spans="1:11" ht="12.75">
      <c r="A46" s="81">
        <v>1</v>
      </c>
      <c r="B46" s="234" t="s">
        <v>233</v>
      </c>
      <c r="C46" s="234"/>
      <c r="D46" s="228">
        <v>1</v>
      </c>
      <c r="E46" s="228"/>
      <c r="F46" s="228">
        <v>12</v>
      </c>
      <c r="G46" s="228"/>
      <c r="H46" s="230">
        <v>2466.2</v>
      </c>
      <c r="I46" s="230"/>
      <c r="J46" s="230">
        <f>D46*F46*H46</f>
        <v>29594.399999999998</v>
      </c>
      <c r="K46" s="230"/>
    </row>
    <row r="47" spans="1:11" ht="36" customHeight="1">
      <c r="A47" s="81">
        <v>2</v>
      </c>
      <c r="B47" s="234" t="s">
        <v>234</v>
      </c>
      <c r="C47" s="234"/>
      <c r="D47" s="228">
        <v>1</v>
      </c>
      <c r="E47" s="228"/>
      <c r="F47" s="228">
        <v>12</v>
      </c>
      <c r="G47" s="228"/>
      <c r="H47" s="230">
        <v>224.2</v>
      </c>
      <c r="I47" s="230"/>
      <c r="J47" s="230">
        <f>D47*F47*H47</f>
        <v>2690.3999999999996</v>
      </c>
      <c r="K47" s="230"/>
    </row>
    <row r="48" spans="1:11" ht="23.25" customHeight="1">
      <c r="A48" s="81">
        <v>3</v>
      </c>
      <c r="B48" s="234" t="s">
        <v>235</v>
      </c>
      <c r="C48" s="234"/>
      <c r="D48" s="228">
        <v>1</v>
      </c>
      <c r="E48" s="228"/>
      <c r="F48" s="228">
        <v>12</v>
      </c>
      <c r="G48" s="228"/>
      <c r="H48" s="230">
        <v>389.4</v>
      </c>
      <c r="I48" s="230"/>
      <c r="J48" s="230">
        <f>D48*F48*H48</f>
        <v>4672.799999999999</v>
      </c>
      <c r="K48" s="230"/>
    </row>
    <row r="49" spans="1:11" ht="23.25" customHeight="1">
      <c r="A49" s="81"/>
      <c r="B49" s="225" t="s">
        <v>236</v>
      </c>
      <c r="C49" s="227"/>
      <c r="D49" s="223">
        <v>1</v>
      </c>
      <c r="E49" s="224"/>
      <c r="F49" s="223">
        <v>12</v>
      </c>
      <c r="G49" s="224"/>
      <c r="H49" s="223">
        <v>129.8</v>
      </c>
      <c r="I49" s="224"/>
      <c r="J49" s="223">
        <f>F49*H49</f>
        <v>1557.6000000000001</v>
      </c>
      <c r="K49" s="224"/>
    </row>
    <row r="50" spans="1:11" ht="23.25" customHeight="1">
      <c r="A50" s="81"/>
      <c r="B50" s="225" t="s">
        <v>237</v>
      </c>
      <c r="C50" s="227"/>
      <c r="D50" s="223">
        <v>1</v>
      </c>
      <c r="E50" s="224"/>
      <c r="F50" s="223">
        <v>12</v>
      </c>
      <c r="G50" s="224"/>
      <c r="H50" s="223">
        <v>3.54</v>
      </c>
      <c r="I50" s="224"/>
      <c r="J50" s="223">
        <f>F50*H50</f>
        <v>42.480000000000004</v>
      </c>
      <c r="K50" s="224"/>
    </row>
    <row r="51" spans="1:11" ht="23.25" customHeight="1">
      <c r="A51" s="81"/>
      <c r="B51" s="225" t="s">
        <v>238</v>
      </c>
      <c r="C51" s="227"/>
      <c r="D51" s="225"/>
      <c r="E51" s="227"/>
      <c r="F51" s="223"/>
      <c r="G51" s="224"/>
      <c r="H51" s="223"/>
      <c r="I51" s="224"/>
      <c r="J51" s="223">
        <v>2634.1</v>
      </c>
      <c r="K51" s="224"/>
    </row>
    <row r="52" spans="1:11" ht="12.75">
      <c r="A52" s="81"/>
      <c r="B52" s="234" t="s">
        <v>177</v>
      </c>
      <c r="C52" s="234"/>
      <c r="D52" s="228" t="s">
        <v>185</v>
      </c>
      <c r="E52" s="228"/>
      <c r="F52" s="228" t="s">
        <v>185</v>
      </c>
      <c r="G52" s="228"/>
      <c r="H52" s="230" t="s">
        <v>185</v>
      </c>
      <c r="I52" s="230"/>
      <c r="J52" s="230">
        <v>41191.78</v>
      </c>
      <c r="K52" s="230"/>
    </row>
    <row r="56" spans="1:11" ht="12.75">
      <c r="A56" s="229" t="s">
        <v>186</v>
      </c>
      <c r="B56" s="229"/>
      <c r="C56" s="229"/>
      <c r="D56" s="229"/>
      <c r="E56" s="229"/>
      <c r="F56" s="229"/>
      <c r="G56" s="229"/>
      <c r="H56" s="229"/>
      <c r="I56" s="229"/>
      <c r="J56" s="229"/>
      <c r="K56" s="229"/>
    </row>
    <row r="58" spans="1:11" ht="25.5">
      <c r="A58" s="81" t="s">
        <v>160</v>
      </c>
      <c r="B58" s="228" t="s">
        <v>178</v>
      </c>
      <c r="C58" s="228"/>
      <c r="D58" s="228"/>
      <c r="E58" s="228"/>
      <c r="F58" s="228" t="s">
        <v>188</v>
      </c>
      <c r="G58" s="228"/>
      <c r="H58" s="228" t="s">
        <v>187</v>
      </c>
      <c r="I58" s="228"/>
      <c r="J58" s="228" t="s">
        <v>189</v>
      </c>
      <c r="K58" s="228"/>
    </row>
    <row r="59" spans="1:11" ht="39" customHeight="1">
      <c r="A59" s="81">
        <v>1</v>
      </c>
      <c r="B59" s="228">
        <v>2</v>
      </c>
      <c r="C59" s="228"/>
      <c r="D59" s="228"/>
      <c r="E59" s="228"/>
      <c r="F59" s="228">
        <v>3</v>
      </c>
      <c r="G59" s="228"/>
      <c r="H59" s="228">
        <v>4</v>
      </c>
      <c r="I59" s="228"/>
      <c r="J59" s="228">
        <v>5</v>
      </c>
      <c r="K59" s="228"/>
    </row>
    <row r="60" spans="1:11" ht="12.75">
      <c r="A60" s="81">
        <v>1</v>
      </c>
      <c r="B60" s="234" t="s">
        <v>239</v>
      </c>
      <c r="C60" s="234"/>
      <c r="D60" s="234"/>
      <c r="E60" s="234"/>
      <c r="F60" s="228">
        <v>57</v>
      </c>
      <c r="G60" s="228"/>
      <c r="H60" s="230">
        <v>1200</v>
      </c>
      <c r="I60" s="230"/>
      <c r="J60" s="230">
        <f>H60*F60</f>
        <v>68400</v>
      </c>
      <c r="K60" s="230"/>
    </row>
    <row r="61" spans="1:11" ht="12.75">
      <c r="A61" s="81"/>
      <c r="B61" s="225" t="s">
        <v>240</v>
      </c>
      <c r="C61" s="226"/>
      <c r="D61" s="226"/>
      <c r="E61" s="227"/>
      <c r="F61" s="223">
        <v>241</v>
      </c>
      <c r="G61" s="224"/>
      <c r="H61" s="221">
        <v>450</v>
      </c>
      <c r="I61" s="222"/>
      <c r="J61" s="221">
        <f>F61*H61</f>
        <v>108450</v>
      </c>
      <c r="K61" s="222"/>
    </row>
    <row r="62" spans="1:11" ht="12.75">
      <c r="A62" s="81"/>
      <c r="B62" s="234" t="s">
        <v>177</v>
      </c>
      <c r="C62" s="234"/>
      <c r="D62" s="234"/>
      <c r="E62" s="234"/>
      <c r="F62" s="228" t="s">
        <v>185</v>
      </c>
      <c r="G62" s="228"/>
      <c r="H62" s="230" t="s">
        <v>185</v>
      </c>
      <c r="I62" s="230"/>
      <c r="J62" s="230">
        <f>SUM(J60:K61)</f>
        <v>176850</v>
      </c>
      <c r="K62" s="230"/>
    </row>
    <row r="63" spans="10:11" ht="12.75">
      <c r="J63" s="238"/>
      <c r="K63" s="238"/>
    </row>
    <row r="64" ht="12.75" customHeight="1"/>
    <row r="65" spans="1:11" ht="12.75" customHeight="1">
      <c r="A65" s="229" t="s">
        <v>190</v>
      </c>
      <c r="B65" s="229"/>
      <c r="C65" s="229"/>
      <c r="D65" s="229"/>
      <c r="E65" s="229"/>
      <c r="F65" s="229"/>
      <c r="G65" s="229"/>
      <c r="H65" s="229"/>
      <c r="I65" s="229"/>
      <c r="J65" s="229"/>
      <c r="K65" s="229"/>
    </row>
    <row r="66" ht="12.75" customHeight="1"/>
    <row r="67" spans="1:11" ht="12.75" customHeight="1">
      <c r="A67" s="81" t="s">
        <v>160</v>
      </c>
      <c r="B67" s="228" t="s">
        <v>178</v>
      </c>
      <c r="C67" s="228"/>
      <c r="D67" s="228"/>
      <c r="E67" s="228"/>
      <c r="F67" s="228" t="s">
        <v>192</v>
      </c>
      <c r="G67" s="228"/>
      <c r="H67" s="228" t="s">
        <v>191</v>
      </c>
      <c r="I67" s="228"/>
      <c r="J67" s="228" t="s">
        <v>189</v>
      </c>
      <c r="K67" s="228"/>
    </row>
    <row r="68" spans="1:11" ht="12.75">
      <c r="A68" s="81">
        <v>1</v>
      </c>
      <c r="B68" s="228">
        <v>2</v>
      </c>
      <c r="C68" s="228"/>
      <c r="D68" s="228"/>
      <c r="E68" s="228"/>
      <c r="F68" s="228">
        <v>3</v>
      </c>
      <c r="G68" s="228"/>
      <c r="H68" s="228">
        <v>4</v>
      </c>
      <c r="I68" s="228"/>
      <c r="J68" s="228">
        <v>5</v>
      </c>
      <c r="K68" s="228"/>
    </row>
    <row r="69" spans="1:11" ht="12.75">
      <c r="A69" s="86">
        <v>1</v>
      </c>
      <c r="B69" s="231" t="s">
        <v>193</v>
      </c>
      <c r="C69" s="232"/>
      <c r="D69" s="232"/>
      <c r="E69" s="233"/>
      <c r="F69" s="221">
        <v>350</v>
      </c>
      <c r="G69" s="222"/>
      <c r="H69" s="223">
        <v>21</v>
      </c>
      <c r="I69" s="224"/>
      <c r="J69" s="236">
        <f>F69*H69</f>
        <v>7350</v>
      </c>
      <c r="K69" s="237"/>
    </row>
    <row r="70" spans="1:11" ht="12.75">
      <c r="A70" s="81">
        <v>2</v>
      </c>
      <c r="B70" s="231" t="s">
        <v>241</v>
      </c>
      <c r="C70" s="232"/>
      <c r="D70" s="232"/>
      <c r="E70" s="233"/>
      <c r="F70" s="221">
        <v>68000</v>
      </c>
      <c r="G70" s="222"/>
      <c r="H70" s="223">
        <v>1</v>
      </c>
      <c r="I70" s="224"/>
      <c r="J70" s="221">
        <f>F70*H70</f>
        <v>68000</v>
      </c>
      <c r="K70" s="222"/>
    </row>
    <row r="71" spans="1:11" ht="14.25" customHeight="1">
      <c r="A71" s="81"/>
      <c r="B71" s="225" t="s">
        <v>177</v>
      </c>
      <c r="C71" s="226"/>
      <c r="D71" s="226"/>
      <c r="E71" s="227"/>
      <c r="F71" s="221" t="s">
        <v>185</v>
      </c>
      <c r="G71" s="222"/>
      <c r="H71" s="223" t="s">
        <v>185</v>
      </c>
      <c r="I71" s="224"/>
      <c r="J71" s="221">
        <f>SUM(J69:K70)</f>
        <v>75350</v>
      </c>
      <c r="K71" s="222"/>
    </row>
    <row r="73" spans="1:11" ht="12.75">
      <c r="A73" s="229"/>
      <c r="B73" s="229"/>
      <c r="C73" s="229"/>
      <c r="D73" s="229"/>
      <c r="E73" s="229"/>
      <c r="F73" s="229"/>
      <c r="G73" s="229"/>
      <c r="H73" s="229"/>
      <c r="I73" s="229"/>
      <c r="J73" s="229"/>
      <c r="K73" s="229"/>
    </row>
    <row r="74" spans="1:11" ht="12.75">
      <c r="A74" s="229"/>
      <c r="B74" s="229"/>
      <c r="C74" s="229"/>
      <c r="D74" s="229"/>
      <c r="E74" s="229"/>
      <c r="F74" s="229"/>
      <c r="G74" s="229"/>
      <c r="H74" s="229"/>
      <c r="I74" s="229"/>
      <c r="J74" s="229"/>
      <c r="K74" s="229"/>
    </row>
    <row r="75" spans="1:11" ht="12.75">
      <c r="A75" s="229" t="s">
        <v>194</v>
      </c>
      <c r="B75" s="229"/>
      <c r="C75" s="229"/>
      <c r="D75" s="229"/>
      <c r="E75" s="229"/>
      <c r="F75" s="229"/>
      <c r="G75" s="229"/>
      <c r="H75" s="229"/>
      <c r="I75" s="229"/>
      <c r="J75" s="229"/>
      <c r="K75" s="229"/>
    </row>
    <row r="77" spans="1:11" ht="25.5">
      <c r="A77" s="81" t="s">
        <v>160</v>
      </c>
      <c r="B77" s="228" t="s">
        <v>178</v>
      </c>
      <c r="C77" s="228"/>
      <c r="D77" s="228"/>
      <c r="E77" s="228"/>
      <c r="F77" s="228"/>
      <c r="G77" s="228"/>
      <c r="H77" s="228" t="s">
        <v>195</v>
      </c>
      <c r="I77" s="228"/>
      <c r="J77" s="228" t="s">
        <v>250</v>
      </c>
      <c r="K77" s="228"/>
    </row>
    <row r="78" spans="1:11" ht="12.75">
      <c r="A78" s="81">
        <v>1</v>
      </c>
      <c r="B78" s="228">
        <v>2</v>
      </c>
      <c r="C78" s="228"/>
      <c r="D78" s="228"/>
      <c r="E78" s="228"/>
      <c r="F78" s="228"/>
      <c r="G78" s="228"/>
      <c r="H78" s="228">
        <v>3</v>
      </c>
      <c r="I78" s="228"/>
      <c r="J78" s="228">
        <v>4</v>
      </c>
      <c r="K78" s="228"/>
    </row>
    <row r="79" spans="1:11" ht="12.75">
      <c r="A79" s="81">
        <v>1</v>
      </c>
      <c r="B79" s="234" t="s">
        <v>242</v>
      </c>
      <c r="C79" s="234"/>
      <c r="D79" s="234"/>
      <c r="E79" s="234"/>
      <c r="F79" s="234"/>
      <c r="G79" s="234"/>
      <c r="H79" s="228">
        <v>1</v>
      </c>
      <c r="I79" s="228"/>
      <c r="J79" s="230">
        <v>35000</v>
      </c>
      <c r="K79" s="230"/>
    </row>
    <row r="80" spans="1:11" ht="24" customHeight="1">
      <c r="A80" s="81">
        <v>2</v>
      </c>
      <c r="B80" s="235" t="s">
        <v>243</v>
      </c>
      <c r="C80" s="235"/>
      <c r="D80" s="235"/>
      <c r="E80" s="235"/>
      <c r="F80" s="235"/>
      <c r="G80" s="235"/>
      <c r="H80" s="228">
        <v>45</v>
      </c>
      <c r="I80" s="228"/>
      <c r="J80" s="230">
        <v>9437910</v>
      </c>
      <c r="K80" s="230"/>
    </row>
    <row r="81" spans="1:11" ht="12.75">
      <c r="A81" s="81">
        <v>3</v>
      </c>
      <c r="B81" s="231" t="s">
        <v>244</v>
      </c>
      <c r="C81" s="232"/>
      <c r="D81" s="232"/>
      <c r="E81" s="232"/>
      <c r="F81" s="232"/>
      <c r="G81" s="233"/>
      <c r="H81" s="223">
        <v>1</v>
      </c>
      <c r="I81" s="224"/>
      <c r="J81" s="221">
        <v>31600</v>
      </c>
      <c r="K81" s="222"/>
    </row>
    <row r="82" spans="1:11" ht="12.75">
      <c r="A82" s="81"/>
      <c r="B82" s="225" t="s">
        <v>245</v>
      </c>
      <c r="C82" s="226"/>
      <c r="D82" s="226"/>
      <c r="E82" s="226"/>
      <c r="F82" s="226"/>
      <c r="G82" s="227"/>
      <c r="H82" s="223">
        <v>1</v>
      </c>
      <c r="I82" s="224"/>
      <c r="J82" s="221">
        <v>19513</v>
      </c>
      <c r="K82" s="222"/>
    </row>
    <row r="83" spans="1:11" ht="23.25" customHeight="1">
      <c r="A83" s="81"/>
      <c r="B83" s="225" t="s">
        <v>247</v>
      </c>
      <c r="C83" s="226"/>
      <c r="D83" s="226"/>
      <c r="E83" s="226"/>
      <c r="F83" s="226"/>
      <c r="G83" s="227"/>
      <c r="H83" s="223">
        <v>1</v>
      </c>
      <c r="I83" s="224"/>
      <c r="J83" s="221">
        <v>87500</v>
      </c>
      <c r="K83" s="222"/>
    </row>
    <row r="84" spans="1:11" ht="23.25" customHeight="1">
      <c r="A84" s="81"/>
      <c r="B84" s="225" t="s">
        <v>246</v>
      </c>
      <c r="C84" s="226"/>
      <c r="D84" s="226"/>
      <c r="E84" s="226"/>
      <c r="F84" s="226"/>
      <c r="G84" s="227"/>
      <c r="H84" s="223">
        <v>1</v>
      </c>
      <c r="I84" s="224"/>
      <c r="J84" s="221">
        <v>37600</v>
      </c>
      <c r="K84" s="224"/>
    </row>
    <row r="85" spans="1:11" ht="23.25" customHeight="1">
      <c r="A85" s="81"/>
      <c r="B85" s="225" t="s">
        <v>248</v>
      </c>
      <c r="C85" s="226"/>
      <c r="D85" s="226"/>
      <c r="E85" s="226"/>
      <c r="F85" s="226"/>
      <c r="G85" s="227"/>
      <c r="H85" s="223">
        <v>3</v>
      </c>
      <c r="I85" s="224"/>
      <c r="J85" s="221">
        <v>30950</v>
      </c>
      <c r="K85" s="224"/>
    </row>
    <row r="86" spans="1:11" ht="23.25" customHeight="1">
      <c r="A86" s="81"/>
      <c r="B86" s="225" t="s">
        <v>249</v>
      </c>
      <c r="C86" s="226"/>
      <c r="D86" s="226"/>
      <c r="E86" s="226"/>
      <c r="F86" s="226"/>
      <c r="G86" s="227"/>
      <c r="H86" s="223">
        <v>4</v>
      </c>
      <c r="I86" s="224"/>
      <c r="J86" s="221">
        <v>20270</v>
      </c>
      <c r="K86" s="224"/>
    </row>
    <row r="87" spans="1:11" ht="12.75">
      <c r="A87" s="81"/>
      <c r="B87" s="234" t="s">
        <v>197</v>
      </c>
      <c r="C87" s="234"/>
      <c r="D87" s="234"/>
      <c r="E87" s="234"/>
      <c r="F87" s="234"/>
      <c r="G87" s="234"/>
      <c r="H87" s="228" t="s">
        <v>185</v>
      </c>
      <c r="I87" s="228"/>
      <c r="J87" s="230">
        <v>9700343</v>
      </c>
      <c r="K87" s="230"/>
    </row>
    <row r="88" spans="1:11" s="87" customFormat="1" ht="26.25" customHeight="1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</row>
    <row r="90" spans="1:11" s="87" customFormat="1" ht="64.5" customHeight="1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</row>
    <row r="91" spans="1:11" ht="24.75" customHeight="1">
      <c r="A91" s="229" t="s">
        <v>198</v>
      </c>
      <c r="B91" s="229"/>
      <c r="C91" s="229"/>
      <c r="D91" s="229"/>
      <c r="E91" s="229"/>
      <c r="F91" s="229"/>
      <c r="G91" s="229"/>
      <c r="H91" s="229"/>
      <c r="I91" s="229"/>
      <c r="J91" s="229"/>
      <c r="K91" s="229"/>
    </row>
    <row r="93" spans="1:11" ht="25.5">
      <c r="A93" s="81" t="s">
        <v>160</v>
      </c>
      <c r="B93" s="228" t="s">
        <v>178</v>
      </c>
      <c r="C93" s="228"/>
      <c r="D93" s="228"/>
      <c r="E93" s="228"/>
      <c r="F93" s="228" t="s">
        <v>199</v>
      </c>
      <c r="G93" s="228"/>
      <c r="H93" s="228" t="s">
        <v>200</v>
      </c>
      <c r="I93" s="228"/>
      <c r="J93" s="228" t="s">
        <v>189</v>
      </c>
      <c r="K93" s="228"/>
    </row>
    <row r="94" spans="1:11" ht="12.75">
      <c r="A94" s="81">
        <v>1</v>
      </c>
      <c r="B94" s="228">
        <v>2</v>
      </c>
      <c r="C94" s="228"/>
      <c r="D94" s="228"/>
      <c r="E94" s="228"/>
      <c r="F94" s="228">
        <v>3</v>
      </c>
      <c r="G94" s="228"/>
      <c r="H94" s="228">
        <v>4</v>
      </c>
      <c r="I94" s="228"/>
      <c r="J94" s="228">
        <v>5</v>
      </c>
      <c r="K94" s="228"/>
    </row>
    <row r="95" spans="1:11" ht="12.75">
      <c r="A95" s="81">
        <v>1</v>
      </c>
      <c r="B95" s="225" t="s">
        <v>251</v>
      </c>
      <c r="C95" s="226"/>
      <c r="D95" s="226"/>
      <c r="E95" s="227"/>
      <c r="F95" s="223">
        <v>1</v>
      </c>
      <c r="G95" s="224"/>
      <c r="H95" s="221">
        <v>14990</v>
      </c>
      <c r="I95" s="222"/>
      <c r="J95" s="221">
        <f aca="true" t="shared" si="0" ref="J95:J100">F95*H95</f>
        <v>14990</v>
      </c>
      <c r="K95" s="222"/>
    </row>
    <row r="96" spans="1:11" ht="12.75">
      <c r="A96" s="81">
        <v>2</v>
      </c>
      <c r="B96" s="225" t="s">
        <v>252</v>
      </c>
      <c r="C96" s="226"/>
      <c r="D96" s="226"/>
      <c r="E96" s="227"/>
      <c r="F96" s="223">
        <v>4</v>
      </c>
      <c r="G96" s="224"/>
      <c r="H96" s="221">
        <v>2500</v>
      </c>
      <c r="I96" s="222"/>
      <c r="J96" s="221">
        <f t="shared" si="0"/>
        <v>10000</v>
      </c>
      <c r="K96" s="222"/>
    </row>
    <row r="97" spans="1:11" ht="12.75">
      <c r="A97" s="81">
        <v>3</v>
      </c>
      <c r="B97" s="225" t="s">
        <v>253</v>
      </c>
      <c r="C97" s="226"/>
      <c r="D97" s="226"/>
      <c r="E97" s="227"/>
      <c r="F97" s="223">
        <v>50</v>
      </c>
      <c r="G97" s="224"/>
      <c r="H97" s="221">
        <v>165</v>
      </c>
      <c r="I97" s="222"/>
      <c r="J97" s="221">
        <f t="shared" si="0"/>
        <v>8250</v>
      </c>
      <c r="K97" s="222"/>
    </row>
    <row r="98" spans="1:11" ht="12.75">
      <c r="A98" s="81">
        <v>4</v>
      </c>
      <c r="B98" s="225" t="s">
        <v>254</v>
      </c>
      <c r="C98" s="226"/>
      <c r="D98" s="226"/>
      <c r="E98" s="227"/>
      <c r="F98" s="223">
        <v>300</v>
      </c>
      <c r="G98" s="224"/>
      <c r="H98" s="221">
        <v>83</v>
      </c>
      <c r="I98" s="222"/>
      <c r="J98" s="221">
        <f t="shared" si="0"/>
        <v>24900</v>
      </c>
      <c r="K98" s="222"/>
    </row>
    <row r="99" spans="1:11" ht="27" customHeight="1">
      <c r="A99" s="81">
        <v>5</v>
      </c>
      <c r="B99" s="225" t="s">
        <v>255</v>
      </c>
      <c r="C99" s="226"/>
      <c r="D99" s="226"/>
      <c r="E99" s="227"/>
      <c r="F99" s="223">
        <v>1</v>
      </c>
      <c r="G99" s="224"/>
      <c r="H99" s="221">
        <v>3060</v>
      </c>
      <c r="I99" s="222"/>
      <c r="J99" s="221">
        <v>454227</v>
      </c>
      <c r="K99" s="222"/>
    </row>
    <row r="100" spans="1:11" ht="27" customHeight="1">
      <c r="A100" s="81">
        <v>6</v>
      </c>
      <c r="B100" s="225" t="s">
        <v>256</v>
      </c>
      <c r="C100" s="226"/>
      <c r="D100" s="226"/>
      <c r="E100" s="227"/>
      <c r="F100" s="223">
        <v>79</v>
      </c>
      <c r="G100" s="224"/>
      <c r="H100" s="221">
        <v>8000</v>
      </c>
      <c r="I100" s="222"/>
      <c r="J100" s="221">
        <f t="shared" si="0"/>
        <v>632000</v>
      </c>
      <c r="K100" s="222"/>
    </row>
    <row r="101" spans="1:11" ht="25.5" customHeight="1">
      <c r="A101" s="81"/>
      <c r="B101" s="225" t="s">
        <v>177</v>
      </c>
      <c r="C101" s="226"/>
      <c r="D101" s="226"/>
      <c r="E101" s="227"/>
      <c r="F101" s="223" t="s">
        <v>185</v>
      </c>
      <c r="G101" s="224"/>
      <c r="H101" s="221" t="s">
        <v>185</v>
      </c>
      <c r="I101" s="222"/>
      <c r="J101" s="221">
        <v>1144367</v>
      </c>
      <c r="K101" s="222"/>
    </row>
    <row r="102" ht="24.75" customHeight="1"/>
    <row r="103" spans="1:11" ht="42.75" customHeight="1">
      <c r="A103" s="242" t="s">
        <v>257</v>
      </c>
      <c r="B103" s="242"/>
      <c r="C103" s="242"/>
      <c r="D103" s="242"/>
      <c r="E103" s="242"/>
      <c r="F103" s="242"/>
      <c r="G103" s="242"/>
      <c r="H103" s="242"/>
      <c r="I103" s="242"/>
      <c r="J103" s="242"/>
      <c r="K103" s="242"/>
    </row>
    <row r="104" spans="1:11" ht="25.5">
      <c r="A104" s="81" t="s">
        <v>160</v>
      </c>
      <c r="B104" s="228" t="s">
        <v>178</v>
      </c>
      <c r="C104" s="228"/>
      <c r="D104" s="228"/>
      <c r="E104" s="228"/>
      <c r="F104" s="228"/>
      <c r="G104" s="228"/>
      <c r="H104" s="228" t="s">
        <v>195</v>
      </c>
      <c r="I104" s="228"/>
      <c r="J104" s="228" t="s">
        <v>196</v>
      </c>
      <c r="K104" s="228"/>
    </row>
    <row r="105" spans="1:11" ht="12.75">
      <c r="A105" s="81">
        <v>1</v>
      </c>
      <c r="B105" s="228">
        <v>2</v>
      </c>
      <c r="C105" s="228"/>
      <c r="D105" s="228"/>
      <c r="E105" s="228"/>
      <c r="F105" s="228"/>
      <c r="G105" s="228"/>
      <c r="H105" s="228">
        <v>3</v>
      </c>
      <c r="I105" s="228"/>
      <c r="J105" s="228">
        <v>4</v>
      </c>
      <c r="K105" s="228"/>
    </row>
    <row r="106" spans="1:11" ht="12.75">
      <c r="A106" s="81">
        <v>1</v>
      </c>
      <c r="B106" s="234" t="s">
        <v>258</v>
      </c>
      <c r="C106" s="234"/>
      <c r="D106" s="234"/>
      <c r="E106" s="234"/>
      <c r="F106" s="234"/>
      <c r="G106" s="234"/>
      <c r="H106" s="228">
        <v>1</v>
      </c>
      <c r="I106" s="228"/>
      <c r="J106" s="230">
        <v>2500</v>
      </c>
      <c r="K106" s="230"/>
    </row>
    <row r="107" spans="1:11" ht="12.75">
      <c r="A107" s="81">
        <v>2</v>
      </c>
      <c r="B107" s="235" t="s">
        <v>259</v>
      </c>
      <c r="C107" s="235"/>
      <c r="D107" s="235"/>
      <c r="E107" s="235"/>
      <c r="F107" s="235"/>
      <c r="G107" s="235"/>
      <c r="H107" s="228">
        <v>1</v>
      </c>
      <c r="I107" s="228"/>
      <c r="J107" s="230">
        <v>12300</v>
      </c>
      <c r="K107" s="230"/>
    </row>
    <row r="108" spans="1:11" ht="12.75">
      <c r="A108" s="81"/>
      <c r="B108" s="234" t="s">
        <v>197</v>
      </c>
      <c r="C108" s="234"/>
      <c r="D108" s="234"/>
      <c r="E108" s="234"/>
      <c r="F108" s="234"/>
      <c r="G108" s="234"/>
      <c r="H108" s="228" t="s">
        <v>185</v>
      </c>
      <c r="I108" s="228"/>
      <c r="J108" s="230">
        <f>SUM(J106:K107)</f>
        <v>14800</v>
      </c>
      <c r="K108" s="230"/>
    </row>
    <row r="112" ht="14.25" customHeight="1"/>
  </sheetData>
  <sheetProtection/>
  <mergeCells count="235">
    <mergeCell ref="B108:G108"/>
    <mergeCell ref="H108:I108"/>
    <mergeCell ref="J108:K108"/>
    <mergeCell ref="H50:I50"/>
    <mergeCell ref="J49:K49"/>
    <mergeCell ref="J50:K50"/>
    <mergeCell ref="F51:G51"/>
    <mergeCell ref="H51:I51"/>
    <mergeCell ref="J51:K51"/>
    <mergeCell ref="B50:C50"/>
    <mergeCell ref="B51:C51"/>
    <mergeCell ref="D49:E49"/>
    <mergeCell ref="D50:E50"/>
    <mergeCell ref="D51:E51"/>
    <mergeCell ref="F49:G49"/>
    <mergeCell ref="F50:G50"/>
    <mergeCell ref="B101:E101"/>
    <mergeCell ref="F101:G101"/>
    <mergeCell ref="H101:I101"/>
    <mergeCell ref="J101:K101"/>
    <mergeCell ref="B100:E100"/>
    <mergeCell ref="F100:G100"/>
    <mergeCell ref="B98:E98"/>
    <mergeCell ref="F98:G98"/>
    <mergeCell ref="H98:I98"/>
    <mergeCell ref="J98:K98"/>
    <mergeCell ref="B99:E99"/>
    <mergeCell ref="F99:G99"/>
    <mergeCell ref="H99:I99"/>
    <mergeCell ref="J99:K99"/>
    <mergeCell ref="B96:E96"/>
    <mergeCell ref="F96:G96"/>
    <mergeCell ref="H96:I96"/>
    <mergeCell ref="J96:K96"/>
    <mergeCell ref="B97:E97"/>
    <mergeCell ref="F97:G97"/>
    <mergeCell ref="H97:I97"/>
    <mergeCell ref="J97:K97"/>
    <mergeCell ref="B94:E94"/>
    <mergeCell ref="F94:G94"/>
    <mergeCell ref="H94:I94"/>
    <mergeCell ref="J94:K94"/>
    <mergeCell ref="B95:E95"/>
    <mergeCell ref="F95:G95"/>
    <mergeCell ref="H95:I95"/>
    <mergeCell ref="J95:K95"/>
    <mergeCell ref="B87:G87"/>
    <mergeCell ref="H87:I87"/>
    <mergeCell ref="J87:K87"/>
    <mergeCell ref="A91:K91"/>
    <mergeCell ref="B93:E93"/>
    <mergeCell ref="F93:G93"/>
    <mergeCell ref="H93:I93"/>
    <mergeCell ref="J93:K93"/>
    <mergeCell ref="B82:G82"/>
    <mergeCell ref="H82:I82"/>
    <mergeCell ref="J82:K82"/>
    <mergeCell ref="B83:G83"/>
    <mergeCell ref="H83:I83"/>
    <mergeCell ref="J83:K83"/>
    <mergeCell ref="B80:G80"/>
    <mergeCell ref="H80:I80"/>
    <mergeCell ref="J80:K80"/>
    <mergeCell ref="B81:G81"/>
    <mergeCell ref="H81:I81"/>
    <mergeCell ref="J81:K81"/>
    <mergeCell ref="B78:G78"/>
    <mergeCell ref="H78:I78"/>
    <mergeCell ref="J78:K78"/>
    <mergeCell ref="B79:G79"/>
    <mergeCell ref="H79:I79"/>
    <mergeCell ref="J79:K79"/>
    <mergeCell ref="A73:K73"/>
    <mergeCell ref="A74:K74"/>
    <mergeCell ref="A75:K75"/>
    <mergeCell ref="B77:G77"/>
    <mergeCell ref="H77:I77"/>
    <mergeCell ref="J77:K77"/>
    <mergeCell ref="B71:E71"/>
    <mergeCell ref="F71:G71"/>
    <mergeCell ref="H71:I71"/>
    <mergeCell ref="J71:K71"/>
    <mergeCell ref="B84:G84"/>
    <mergeCell ref="B85:G85"/>
    <mergeCell ref="H84:I84"/>
    <mergeCell ref="H85:I85"/>
    <mergeCell ref="J84:K84"/>
    <mergeCell ref="J85:K85"/>
    <mergeCell ref="B86:G86"/>
    <mergeCell ref="H86:I86"/>
    <mergeCell ref="J86:K86"/>
    <mergeCell ref="A103:K103"/>
    <mergeCell ref="J68:K68"/>
    <mergeCell ref="B69:E69"/>
    <mergeCell ref="F69:G69"/>
    <mergeCell ref="H69:I69"/>
    <mergeCell ref="J69:K69"/>
    <mergeCell ref="B70:E70"/>
    <mergeCell ref="F70:G70"/>
    <mergeCell ref="H70:I70"/>
    <mergeCell ref="J70:K70"/>
    <mergeCell ref="A65:K65"/>
    <mergeCell ref="B67:E67"/>
    <mergeCell ref="F67:G67"/>
    <mergeCell ref="H67:I67"/>
    <mergeCell ref="J67:K67"/>
    <mergeCell ref="H100:I100"/>
    <mergeCell ref="J100:K100"/>
    <mergeCell ref="B68:E68"/>
    <mergeCell ref="F68:G68"/>
    <mergeCell ref="H68:I68"/>
    <mergeCell ref="B62:E62"/>
    <mergeCell ref="F62:G62"/>
    <mergeCell ref="H62:I62"/>
    <mergeCell ref="J62:K62"/>
    <mergeCell ref="J63:K63"/>
    <mergeCell ref="B60:E60"/>
    <mergeCell ref="F60:G60"/>
    <mergeCell ref="H60:I60"/>
    <mergeCell ref="J60:K60"/>
    <mergeCell ref="B61:E61"/>
    <mergeCell ref="F61:G61"/>
    <mergeCell ref="H61:I61"/>
    <mergeCell ref="J61:K61"/>
    <mergeCell ref="B58:E58"/>
    <mergeCell ref="F58:G58"/>
    <mergeCell ref="H58:I58"/>
    <mergeCell ref="J58:K58"/>
    <mergeCell ref="B59:E59"/>
    <mergeCell ref="F59:G59"/>
    <mergeCell ref="H59:I59"/>
    <mergeCell ref="J59:K59"/>
    <mergeCell ref="B52:C52"/>
    <mergeCell ref="D52:E52"/>
    <mergeCell ref="F52:G52"/>
    <mergeCell ref="H52:I52"/>
    <mergeCell ref="J52:K52"/>
    <mergeCell ref="A56:K56"/>
    <mergeCell ref="B47:C47"/>
    <mergeCell ref="D47:E47"/>
    <mergeCell ref="F47:G47"/>
    <mergeCell ref="H47:I47"/>
    <mergeCell ref="J47:K47"/>
    <mergeCell ref="B48:C48"/>
    <mergeCell ref="D48:E48"/>
    <mergeCell ref="F48:G48"/>
    <mergeCell ref="H48:I48"/>
    <mergeCell ref="J48:K48"/>
    <mergeCell ref="B45:C45"/>
    <mergeCell ref="D45:E45"/>
    <mergeCell ref="F45:G45"/>
    <mergeCell ref="H45:I45"/>
    <mergeCell ref="J45:K45"/>
    <mergeCell ref="B46:C46"/>
    <mergeCell ref="D46:E46"/>
    <mergeCell ref="F46:G46"/>
    <mergeCell ref="H46:I46"/>
    <mergeCell ref="J46:K46"/>
    <mergeCell ref="A40:E40"/>
    <mergeCell ref="F40:J40"/>
    <mergeCell ref="A42:K42"/>
    <mergeCell ref="B44:C44"/>
    <mergeCell ref="D44:E44"/>
    <mergeCell ref="F44:G44"/>
    <mergeCell ref="H44:I44"/>
    <mergeCell ref="J44:K44"/>
    <mergeCell ref="A37:K37"/>
    <mergeCell ref="A39:E39"/>
    <mergeCell ref="F39:J39"/>
    <mergeCell ref="B49:C49"/>
    <mergeCell ref="H49:I49"/>
    <mergeCell ref="B104:G104"/>
    <mergeCell ref="H104:I104"/>
    <mergeCell ref="J104:K104"/>
    <mergeCell ref="B105:G105"/>
    <mergeCell ref="H105:I105"/>
    <mergeCell ref="J105:K105"/>
    <mergeCell ref="B106:G106"/>
    <mergeCell ref="H106:I106"/>
    <mergeCell ref="J106:K106"/>
    <mergeCell ref="B107:G107"/>
    <mergeCell ref="H107:I107"/>
    <mergeCell ref="J107:K107"/>
    <mergeCell ref="B26:G26"/>
    <mergeCell ref="H26:I26"/>
    <mergeCell ref="J26:K26"/>
    <mergeCell ref="B27:G27"/>
    <mergeCell ref="H27:I27"/>
    <mergeCell ref="J27:K27"/>
    <mergeCell ref="B24:G24"/>
    <mergeCell ref="H24:I24"/>
    <mergeCell ref="J24:K24"/>
    <mergeCell ref="B25:G25"/>
    <mergeCell ref="H25:I25"/>
    <mergeCell ref="J25:K25"/>
    <mergeCell ref="B22:G22"/>
    <mergeCell ref="H22:I22"/>
    <mergeCell ref="J22:K22"/>
    <mergeCell ref="B23:G23"/>
    <mergeCell ref="H23:I23"/>
    <mergeCell ref="J23:K23"/>
    <mergeCell ref="B20:G20"/>
    <mergeCell ref="H20:I20"/>
    <mergeCell ref="J20:K20"/>
    <mergeCell ref="B21:G21"/>
    <mergeCell ref="H21:I21"/>
    <mergeCell ref="J21:K21"/>
    <mergeCell ref="B16:C16"/>
    <mergeCell ref="D16:E16"/>
    <mergeCell ref="F16:G16"/>
    <mergeCell ref="H16:I16"/>
    <mergeCell ref="J16:K16"/>
    <mergeCell ref="A18:K18"/>
    <mergeCell ref="H14:I14"/>
    <mergeCell ref="B15:C15"/>
    <mergeCell ref="D15:E15"/>
    <mergeCell ref="F15:G15"/>
    <mergeCell ref="H15:I15"/>
    <mergeCell ref="J15:K15"/>
    <mergeCell ref="A8:E8"/>
    <mergeCell ref="F8:J8"/>
    <mergeCell ref="A10:J10"/>
    <mergeCell ref="A12:A14"/>
    <mergeCell ref="B12:I12"/>
    <mergeCell ref="J12:K14"/>
    <mergeCell ref="B13:C14"/>
    <mergeCell ref="D13:I13"/>
    <mergeCell ref="D14:E14"/>
    <mergeCell ref="F14:G14"/>
    <mergeCell ref="A1:J1"/>
    <mergeCell ref="A2:J2"/>
    <mergeCell ref="A3:J3"/>
    <mergeCell ref="A5:J5"/>
    <mergeCell ref="A7:E7"/>
    <mergeCell ref="F7:J7"/>
  </mergeCells>
  <printOptions/>
  <pageMargins left="0.7" right="0.7" top="0.75" bottom="0.75" header="0.3" footer="0.3"/>
  <pageSetup horizontalDpi="600" verticalDpi="600" orientation="portrait" paperSize="9" r:id="rId1"/>
  <rowBreaks count="2" manualBreakCount="2">
    <brk id="46" max="255" man="1"/>
    <brk id="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Пчеленкова</cp:lastModifiedBy>
  <cp:lastPrinted>2017-03-21T09:19:15Z</cp:lastPrinted>
  <dcterms:created xsi:type="dcterms:W3CDTF">2010-11-26T07:12:57Z</dcterms:created>
  <dcterms:modified xsi:type="dcterms:W3CDTF">2018-02-28T06:32:25Z</dcterms:modified>
  <cp:category/>
  <cp:version/>
  <cp:contentType/>
  <cp:contentStatus/>
</cp:coreProperties>
</file>